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22.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2"/>
  <workbookPr defaultThemeVersion="124226"/>
  <mc:AlternateContent xmlns:mc="http://schemas.openxmlformats.org/markup-compatibility/2006">
    <mc:Choice Requires="x15">
      <x15ac:absPath xmlns:x15ac="http://schemas.microsoft.com/office/spreadsheetml/2010/11/ac" url="/Users/federicopatrizio/Downloads/drive-download-20250116T204456Z-001/"/>
    </mc:Choice>
  </mc:AlternateContent>
  <xr:revisionPtr revIDLastSave="0" documentId="13_ncr:1_{FB7833E4-C95A-7848-A6FA-40DFF1183E59}" xr6:coauthVersionLast="47" xr6:coauthVersionMax="47" xr10:uidLastSave="{00000000-0000-0000-0000-000000000000}"/>
  <bookViews>
    <workbookView xWindow="0" yWindow="500" windowWidth="28800" windowHeight="15620" tabRatio="862" activeTab="1" xr2:uid="{00000000-000D-0000-FFFF-FFFF00000000}"/>
  </bookViews>
  <sheets>
    <sheet name="Presentación" sheetId="15" r:id="rId1"/>
    <sheet name="Índice" sheetId="13" r:id="rId2"/>
    <sheet name="Descripción e Instrucciones" sheetId="14" r:id="rId3"/>
    <sheet name="1. Lid y Estr" sheetId="1" r:id="rId4"/>
    <sheet name="4.1 Res Lid y Estr" sheetId="36" r:id="rId5"/>
    <sheet name="2. Cult y CapHum" sheetId="30" r:id="rId6"/>
    <sheet name="4.2 Res Cult y CapHum" sheetId="43" r:id="rId7"/>
    <sheet name="3.1 Plataf. Digitales" sheetId="44" r:id="rId8"/>
    <sheet name="4.3.1 Res SG Pl. Dig." sheetId="45" r:id="rId9"/>
    <sheet name="3.2 Des Dig PyS" sheetId="47" r:id="rId10"/>
    <sheet name="4.3.2 Res SG Des Dig PyS" sheetId="50" r:id="rId11"/>
    <sheet name="3.3 Mobile y Tracking" sheetId="46" r:id="rId12"/>
    <sheet name="4.3.3 Mobile y Tracking" sheetId="51" r:id="rId13"/>
    <sheet name="3.4 CRM" sheetId="48" r:id="rId14"/>
    <sheet name="4.3.4 Res CRM" sheetId="52" r:id="rId15"/>
    <sheet name="3.5 ML_RBT_IA_IoT" sheetId="49" r:id="rId16"/>
    <sheet name="4.3.5 Res ML_RBT_IA_IoT" sheetId="53" r:id="rId17"/>
    <sheet name="3.6 Cloud" sheetId="55" r:id="rId18"/>
    <sheet name="4.3.6 Res Cloud" sheetId="56" r:id="rId19"/>
    <sheet name="3.7 IntDatos y Analytics" sheetId="57" r:id="rId20"/>
    <sheet name="4.3.7 Res IntDatos y Analytics" sheetId="58" r:id="rId21"/>
    <sheet name="3.8 Seg Datos y BKCH" sheetId="59" r:id="rId22"/>
    <sheet name="4.3.8 Res Seg Datosy BKCH " sheetId="60" r:id="rId23"/>
    <sheet name="Gráficos e imágenes" sheetId="27" r:id="rId24"/>
    <sheet name="Prioridades estratégicas 10 Ámb" sheetId="28" state="hidden" r:id="rId25"/>
    <sheet name="PUNTAJES" sheetId="42" r:id="rId26"/>
    <sheet name="Datos Aux" sheetId="29" state="hidden" r:id="rId27"/>
  </sheets>
  <definedNames>
    <definedName name="_xlnm.Print_Area" localSheetId="2">'Descripción e Instrucciones'!$A$4:$A$29</definedName>
    <definedName name="_xlnm.Print_Area" localSheetId="0">Presentación!$A$1:$M$25</definedName>
    <definedName name="_xlnm.Print_Area" localSheetId="24">'Prioridades estratégicas 10 Ámb'!$A$1:$H$90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42" l="1"/>
  <c r="J19" i="42" s="1"/>
  <c r="J10" i="42"/>
  <c r="F328" i="60"/>
  <c r="H328" i="60" s="1"/>
  <c r="K328" i="60" s="1"/>
  <c r="N30" i="42" s="1"/>
  <c r="L30" i="42" s="1"/>
  <c r="N2" i="60"/>
  <c r="H22" i="59"/>
  <c r="K22" i="59" s="1"/>
  <c r="N18" i="42" s="1"/>
  <c r="L18" i="42" s="1"/>
  <c r="F22" i="59"/>
  <c r="N2" i="59"/>
  <c r="J31" i="42" l="1"/>
  <c r="F328" i="58"/>
  <c r="H328" i="58" s="1"/>
  <c r="K328" i="58" s="1"/>
  <c r="N29" i="42" s="1"/>
  <c r="L29" i="42" s="1"/>
  <c r="N2" i="58"/>
  <c r="F22" i="57"/>
  <c r="H22" i="57" s="1"/>
  <c r="K22" i="57" s="1"/>
  <c r="N17" i="42" s="1"/>
  <c r="L17" i="42" s="1"/>
  <c r="N2" i="57"/>
  <c r="F328" i="56"/>
  <c r="H328" i="56" s="1"/>
  <c r="K328" i="56" s="1"/>
  <c r="N28" i="42" s="1"/>
  <c r="L28" i="42" s="1"/>
  <c r="N2" i="56"/>
  <c r="F22" i="55"/>
  <c r="H22" i="55" s="1"/>
  <c r="K22" i="55" s="1"/>
  <c r="N16" i="42" s="1"/>
  <c r="L16" i="42" s="1"/>
  <c r="N2" i="55"/>
  <c r="N2" i="47"/>
  <c r="F328" i="53"/>
  <c r="H328" i="53" s="1"/>
  <c r="K328" i="53" s="1"/>
  <c r="N27" i="42" s="1"/>
  <c r="L27" i="42" s="1"/>
  <c r="N2" i="53"/>
  <c r="F328" i="52"/>
  <c r="H328" i="52" s="1"/>
  <c r="K328" i="52" s="1"/>
  <c r="N26" i="42" s="1"/>
  <c r="L26" i="42" s="1"/>
  <c r="N2" i="52"/>
  <c r="F328" i="51"/>
  <c r="H328" i="51" s="1"/>
  <c r="K328" i="51" s="1"/>
  <c r="N25" i="42" s="1"/>
  <c r="L25" i="42" s="1"/>
  <c r="N2" i="51"/>
  <c r="F328" i="50"/>
  <c r="H328" i="50" s="1"/>
  <c r="K328" i="50" s="1"/>
  <c r="N24" i="42" s="1"/>
  <c r="L24" i="42" s="1"/>
  <c r="N2" i="50"/>
  <c r="F22" i="49"/>
  <c r="H22" i="49" s="1"/>
  <c r="K22" i="49" s="1"/>
  <c r="N15" i="42" s="1"/>
  <c r="L15" i="42" s="1"/>
  <c r="N2" i="49"/>
  <c r="F22" i="48"/>
  <c r="H22" i="48" s="1"/>
  <c r="K22" i="48" s="1"/>
  <c r="N14" i="42" s="1"/>
  <c r="L14" i="42" s="1"/>
  <c r="N2" i="48"/>
  <c r="F22" i="47"/>
  <c r="H22" i="47" s="1"/>
  <c r="K22" i="47" s="1"/>
  <c r="N12" i="42" s="1"/>
  <c r="L12" i="42" s="1"/>
  <c r="F22" i="46"/>
  <c r="H22" i="46" s="1"/>
  <c r="K22" i="46" s="1"/>
  <c r="N13" i="42" s="1"/>
  <c r="L13" i="42" s="1"/>
  <c r="N2" i="46"/>
  <c r="F328" i="45" l="1"/>
  <c r="H328" i="45" s="1"/>
  <c r="K328" i="45" s="1"/>
  <c r="N23" i="42" s="1"/>
  <c r="F22" i="44"/>
  <c r="H22" i="44" s="1"/>
  <c r="K22" i="44" s="1"/>
  <c r="N11" i="42" s="1"/>
  <c r="F327" i="43"/>
  <c r="H327" i="43" s="1"/>
  <c r="K327" i="43" s="1"/>
  <c r="N21" i="42" s="1"/>
  <c r="L21" i="42" s="1"/>
  <c r="F28" i="30"/>
  <c r="H28" i="30" s="1"/>
  <c r="K28" i="30" s="1"/>
  <c r="F27" i="1"/>
  <c r="H27" i="1" s="1"/>
  <c r="K27" i="1" s="1"/>
  <c r="F327" i="36"/>
  <c r="H327" i="36" s="1"/>
  <c r="K327" i="36" s="1"/>
  <c r="N20" i="42" s="1"/>
  <c r="L20" i="42" s="1"/>
  <c r="L23" i="42" l="1"/>
  <c r="N22" i="42"/>
  <c r="N10" i="42"/>
  <c r="L11" i="42"/>
  <c r="N2" i="45"/>
  <c r="L10" i="42"/>
  <c r="Q10" i="42" s="1"/>
  <c r="N2" i="44"/>
  <c r="N2" i="43"/>
  <c r="N19" i="42" l="1"/>
  <c r="L22" i="42"/>
  <c r="N8" i="42"/>
  <c r="M2" i="27" l="1"/>
  <c r="N2" i="42" l="1"/>
  <c r="N2" i="36"/>
  <c r="N2" i="30" l="1"/>
  <c r="N2" i="1"/>
  <c r="L19" i="42" l="1"/>
  <c r="Q19" i="42" s="1"/>
  <c r="N9" i="42"/>
  <c r="N32" i="42" l="1"/>
  <c r="L9" i="42"/>
  <c r="Q9" i="42" s="1"/>
  <c r="J8" i="29"/>
  <c r="I8" i="29"/>
  <c r="H8" i="29"/>
  <c r="G8" i="29"/>
  <c r="F8" i="29"/>
  <c r="E8" i="29"/>
  <c r="D8" i="29"/>
  <c r="J7" i="29"/>
  <c r="I7" i="29"/>
  <c r="H7" i="29"/>
  <c r="G7" i="29"/>
  <c r="F7" i="29"/>
  <c r="E7" i="29"/>
  <c r="D7" i="29"/>
  <c r="J6" i="29"/>
  <c r="I6" i="29"/>
  <c r="H6" i="29"/>
  <c r="G6" i="29"/>
  <c r="F6" i="29"/>
  <c r="E6" i="29"/>
  <c r="D6" i="29"/>
  <c r="J5" i="29"/>
  <c r="I5" i="29"/>
  <c r="H5" i="29"/>
  <c r="G5" i="29"/>
  <c r="F5" i="29"/>
  <c r="E5" i="29"/>
  <c r="D5" i="29"/>
  <c r="J4" i="29"/>
  <c r="I4" i="29"/>
  <c r="H4" i="29"/>
  <c r="G4" i="29"/>
  <c r="F4" i="29"/>
  <c r="E4" i="29"/>
  <c r="D4" i="29"/>
  <c r="L8" i="42" l="1"/>
  <c r="Q8" i="42" s="1"/>
  <c r="L32" i="42" l="1"/>
</calcChain>
</file>

<file path=xl/sharedStrings.xml><?xml version="1.0" encoding="utf-8"?>
<sst xmlns="http://schemas.openxmlformats.org/spreadsheetml/2006/main" count="1244" uniqueCount="264">
  <si>
    <t>Puntaje</t>
  </si>
  <si>
    <t>0 - 15</t>
  </si>
  <si>
    <t>20 - 35</t>
  </si>
  <si>
    <t>40 - 60</t>
  </si>
  <si>
    <t>65 - 80</t>
  </si>
  <si>
    <t>85 - 100</t>
  </si>
  <si>
    <t>Indicador 1</t>
  </si>
  <si>
    <t xml:space="preserve">Nombre del indicador </t>
  </si>
  <si>
    <t>Objetivo</t>
  </si>
  <si>
    <t>Referencia comparativa</t>
  </si>
  <si>
    <t>En caso de desvíos, explicar causa y acciones tomadas</t>
  </si>
  <si>
    <t>Si corresponde, indicar la fórmula del indicador</t>
  </si>
  <si>
    <t>Indicador 2</t>
  </si>
  <si>
    <t>Indicador 3</t>
  </si>
  <si>
    <t>Indicador 4</t>
  </si>
  <si>
    <t>Indicador 5</t>
  </si>
  <si>
    <t>Indicador 6</t>
  </si>
  <si>
    <t>Descripción e Instrucciones</t>
  </si>
  <si>
    <t>Para facilitar su entendimiento cada gráfico puede ser complementado con breves explicaciones. Por ejemplo:</t>
  </si>
  <si>
    <t>En caso de necesitar más gráficos, agréguelos. Para ello puede reproducir los existentes.</t>
  </si>
  <si>
    <t>* En caso de desvíos con relación a los objetivos, explicar la causa y mencionar las acciones tomadas para revertirla.</t>
  </si>
  <si>
    <t>* Mencionar los fundamentos de los objetivos y de las referencias comparativas.</t>
  </si>
  <si>
    <t>Índice</t>
  </si>
  <si>
    <t>1 Modelo de rentabilidad</t>
  </si>
  <si>
    <t>Otra utilidad posible de esta Planilla Excel es que sirva de registro de un proceso de autoevaluación interna por parte de la organización, en cuanto a métodos, prácticas y resultados.</t>
  </si>
  <si>
    <t>Gráficos e Imágenes</t>
  </si>
  <si>
    <t>Puede pegar aquí el material adicional</t>
  </si>
  <si>
    <t>Prioridades estratégicas 10 Ámbitos de Aplicación</t>
  </si>
  <si>
    <t>Instrucciones</t>
  </si>
  <si>
    <t>Paso 1</t>
  </si>
  <si>
    <r>
      <rPr>
        <sz val="11"/>
        <color theme="1"/>
        <rFont val="Calibri"/>
        <family val="2"/>
      </rPr>
      <t xml:space="preserve">● </t>
    </r>
    <r>
      <rPr>
        <sz val="11"/>
        <color theme="1"/>
        <rFont val="Calibri"/>
        <family val="2"/>
        <scheme val="minor"/>
      </rPr>
      <t>Determinar la importancia relativa adoptada de acuerdo con la estrategia de la empresa para cada ámbito de aplicación en relación con los demás.</t>
    </r>
  </si>
  <si>
    <r>
      <rPr>
        <sz val="11"/>
        <color theme="1"/>
        <rFont val="Calibri"/>
        <family val="2"/>
      </rPr>
      <t xml:space="preserve">● </t>
    </r>
    <r>
      <rPr>
        <sz val="11"/>
        <color theme="1"/>
        <rFont val="Calibri"/>
        <family val="2"/>
        <scheme val="minor"/>
      </rPr>
      <t>Para este paso es necesario seleccionar una de las 5 etapas de evolución de la innovación en la cual se quiere posicionar la empresa en un ámbito determinado</t>
    </r>
    <r>
      <rPr>
        <sz val="11"/>
        <color rgb="FF0000FF"/>
        <rFont val="Calibri"/>
        <family val="2"/>
        <scheme val="minor"/>
      </rPr>
      <t>.</t>
    </r>
    <r>
      <rPr>
        <sz val="11"/>
        <color theme="1"/>
        <rFont val="Calibri"/>
        <family val="2"/>
        <scheme val="minor"/>
      </rPr>
      <t xml:space="preserve"> La siguiente tabla muestra las etapas, el porcentaje de cumplimiento correspondiente a cada etapa y la relación con el puntaje asignado a cada ámbito (máximo 40 puntos correspondiente a la etapa de Expansión).</t>
    </r>
  </si>
  <si>
    <t>Etapas</t>
  </si>
  <si>
    <t>Porcentaje Asignado (Tablas de asignación de %)</t>
  </si>
  <si>
    <t>Puntaje máximo asignado a los ámbitos de aplicación (Modelo)</t>
  </si>
  <si>
    <t>Puntaje medio de cada etapa</t>
  </si>
  <si>
    <t>Expansión</t>
  </si>
  <si>
    <t>Aceleración</t>
  </si>
  <si>
    <t>Consolidación</t>
  </si>
  <si>
    <t>Despliegue</t>
  </si>
  <si>
    <t>Inicio</t>
  </si>
  <si>
    <r>
      <rPr>
        <sz val="12"/>
        <color theme="1"/>
        <rFont val="Symbol"/>
        <family val="1"/>
        <charset val="2"/>
      </rPr>
      <t xml:space="preserve">· </t>
    </r>
    <r>
      <rPr>
        <sz val="12"/>
        <color theme="1"/>
        <rFont val="Calibri"/>
        <family val="2"/>
        <scheme val="minor"/>
      </rPr>
      <t>Para representar cada etapa sugerimos utilizar el puntaje medio  correspondiente (ver tabla superior).</t>
    </r>
  </si>
  <si>
    <r>
      <rPr>
        <sz val="11"/>
        <color theme="1"/>
        <rFont val="Calibri"/>
        <family val="2"/>
      </rPr>
      <t xml:space="preserve">● </t>
    </r>
    <r>
      <rPr>
        <sz val="11"/>
        <color theme="1"/>
        <rFont val="Calibri"/>
        <family val="2"/>
        <scheme val="minor"/>
      </rPr>
      <t>Por ejemplo: si la empresa elige que, en el ámbito de aplicación 3.1 Modelo de rentabilidad, quiere posicionarse en la etapa “Consolidación” estará en la banda entre el 40% y el 60% y su puntaje  representativo será de 20 puntos (punto medio de la banda).</t>
    </r>
  </si>
  <si>
    <r>
      <rPr>
        <sz val="12"/>
        <color theme="1"/>
        <rFont val="Calibri"/>
        <family val="2"/>
      </rPr>
      <t xml:space="preserve">● </t>
    </r>
    <r>
      <rPr>
        <sz val="12"/>
        <color theme="1"/>
        <rFont val="Calibri"/>
        <family val="2"/>
        <scheme val="minor"/>
      </rPr>
      <t>Este ejercicio debe ser realizado para los 10 ámbitos.</t>
    </r>
  </si>
  <si>
    <t>Paso 2</t>
  </si>
  <si>
    <t>● Trasladar al gráfico de las filas 50-60 el puntaje medio correspondiente a la etapa definida para cada ámbito de aplicación. Se obtendrá el gráfico radial de la estrategia.</t>
  </si>
  <si>
    <t>Paso 3</t>
  </si>
  <si>
    <r>
      <rPr>
        <sz val="12"/>
        <color theme="1"/>
        <rFont val="Calibri"/>
        <family val="2"/>
      </rPr>
      <t xml:space="preserve">● </t>
    </r>
    <r>
      <rPr>
        <sz val="12"/>
        <color theme="1"/>
        <rFont val="Calibri"/>
        <family val="2"/>
        <scheme val="minor"/>
      </rPr>
      <t>Luego de la auto-evaluación o de la evaluación externa se confrontará con el gráfico radial correspondiente a la estrategia con el del desempeño real. Utilizar la misma escala para representar el desempeño real.</t>
    </r>
  </si>
  <si>
    <r>
      <rPr>
        <sz val="12"/>
        <color theme="1"/>
        <rFont val="Calibri"/>
        <family val="2"/>
      </rPr>
      <t xml:space="preserve">● </t>
    </r>
    <r>
      <rPr>
        <sz val="12"/>
        <color theme="1"/>
        <rFont val="Calibri"/>
        <family val="2"/>
        <scheme val="minor"/>
      </rPr>
      <t>Trasladar al Gráfico Radial el desempeño real verificado en la evaluación externa o en la autoevaluación.</t>
    </r>
  </si>
  <si>
    <t>En el gráfico siguiente se muestra un ejemplo posible.</t>
  </si>
  <si>
    <t>Estrategia</t>
  </si>
  <si>
    <t>Desempeño</t>
  </si>
  <si>
    <t>2 Redes de innovación</t>
  </si>
  <si>
    <t>3 Diseño organizacional</t>
  </si>
  <si>
    <t>4 Procesos</t>
  </si>
  <si>
    <t>5 Plataforma tecnológica</t>
  </si>
  <si>
    <t>6 Portafolio de productos y servicios</t>
  </si>
  <si>
    <t>7 Sistema complementario e integrado de productos y servicios</t>
  </si>
  <si>
    <t>8 Desarrollo de la cadena de valor</t>
  </si>
  <si>
    <t>9 Desarrollo de marca</t>
  </si>
  <si>
    <t>10 Compromiso con la experiencia del cliente</t>
  </si>
  <si>
    <t>Gráfico Radial de la Estrategia</t>
  </si>
  <si>
    <t>Se sugiere completar hoja por hoja en el orden sugerido a los fines de mantener una coherencia e ilación en los datos, hasta que todas las hojas de este libro hayan sido trabajadas.</t>
  </si>
  <si>
    <t xml:space="preserve">DATOS DE TRABAJO </t>
  </si>
  <si>
    <t>NO MODIFICAR</t>
  </si>
  <si>
    <t>TOTAL</t>
  </si>
  <si>
    <t>Porcentaje</t>
  </si>
  <si>
    <t>No implementada</t>
  </si>
  <si>
    <t>Implementación  en desarrollo</t>
  </si>
  <si>
    <t>Implementación parcial</t>
  </si>
  <si>
    <t>Implementación total</t>
  </si>
  <si>
    <t>Nivel de excelencia</t>
  </si>
  <si>
    <t xml:space="preserve">VERSIÓN: </t>
  </si>
  <si>
    <t>FECHA:</t>
  </si>
  <si>
    <t>Porcentajes Metodologia y Despliegue</t>
  </si>
  <si>
    <t>Final Asignado</t>
  </si>
  <si>
    <t>→</t>
  </si>
  <si>
    <t>Tabla para la asignacion final de factor en Liderazgo y gestion</t>
  </si>
  <si>
    <t xml:space="preserve">Desde </t>
  </si>
  <si>
    <t>Hasta</t>
  </si>
  <si>
    <t>Asignado</t>
  </si>
  <si>
    <t xml:space="preserve">* Cuando corresponda, indicar la fórmula del indicador.  </t>
  </si>
  <si>
    <t>Prom Calculado</t>
  </si>
  <si>
    <t>Ciclo: es el período de tiempo necesario para lograr un resultado. La duración del ciclo (por ejemplo, bienal, anual, semestral, trimestral, mensual, etc.) puede estar alineada con el tiempo de vida promedio del portafolios de productos en el mercado correspondiente, por el tiempo que surge del modelo de rentabilidad adoptado y giro del negocio, por la velocidad de los cambios tecnológicos, entre otras variables posibles. Por esa razón, la duración del ciclo puede variar según el indicador.
Se deberá definir y fundamentar el ciclo de cada indicador. Las referencias comparativas sirven para ilustrar el valor de la gestión respecto al estado anterior a su implementación (internas, en las que la organización compara su propio desempeño y externas, con su competencia y/o con estándares de la industria locales, regionales y/o internacionales). En consecuencia, no todos los indicadores a presentar requerirán de referencias comparativas.</t>
  </si>
  <si>
    <t>Periodos o ciclos de Indicadores</t>
  </si>
  <si>
    <t>meses</t>
  </si>
  <si>
    <t>años</t>
  </si>
  <si>
    <t>semestres</t>
  </si>
  <si>
    <t>semanas</t>
  </si>
  <si>
    <t>días</t>
  </si>
  <si>
    <t>Puntos</t>
  </si>
  <si>
    <t>% asignado</t>
  </si>
  <si>
    <t>Gráficos propios de la empresa</t>
  </si>
  <si>
    <t>NA</t>
  </si>
  <si>
    <t>Tipo de Indicador</t>
  </si>
  <si>
    <t>De Gestión</t>
  </si>
  <si>
    <t>Estratégico</t>
  </si>
  <si>
    <t>* Mencionar las causas que determinaron una tendencia favorable, vinculándolas con las prácticas y métodos desarrollados.</t>
  </si>
  <si>
    <r>
      <t xml:space="preserve">Cada una de las hojas dedicadas al registro de </t>
    </r>
    <r>
      <rPr>
        <b/>
        <sz val="11"/>
        <color theme="1"/>
        <rFont val="Arial"/>
        <family val="2"/>
      </rPr>
      <t>Resultados</t>
    </r>
    <r>
      <rPr>
        <sz val="11"/>
        <color theme="1"/>
        <rFont val="Arial"/>
        <family val="2"/>
      </rPr>
      <t xml:space="preserve"> contiene un conjunto de gráficos prediseñados (Indicador 1, Indicador 2, Indicador 3, etc.) para volcar sus indicadores.</t>
    </r>
  </si>
  <si>
    <t>Cada uno de estos gráficos puede llenarse sobrescribiendo los resultados en la tabla correspondiente y automáticamente los nuevos números se reflejarán en el gráfico. El formato del gráfico es sugerido. Puede variarse de acuerdo con las necesidades y preferencias de cada usuario.</t>
  </si>
  <si>
    <t>Puntos del Criterio</t>
  </si>
  <si>
    <t>Porcentaje del Criterio</t>
  </si>
  <si>
    <t>Asignación del porcentaje</t>
  </si>
  <si>
    <t>Puntos del Sub Criterio</t>
  </si>
  <si>
    <t>Porcentaje del SubCriterio</t>
  </si>
  <si>
    <t>Requisitos</t>
  </si>
  <si>
    <t xml:space="preserve">3. Criterio SISTEMA DE GESTIÓN </t>
  </si>
  <si>
    <t>4. Criterio RESULTADOS</t>
  </si>
  <si>
    <r>
      <rPr>
        <b/>
        <u/>
        <sz val="11"/>
        <color theme="0"/>
        <rFont val="Arial"/>
        <family val="2"/>
      </rPr>
      <t>ATENCIÓN</t>
    </r>
    <r>
      <rPr>
        <b/>
        <sz val="11"/>
        <color theme="0"/>
        <rFont val="Arial"/>
        <family val="2"/>
      </rPr>
      <t>: Luego de la autoevaluación de cada uno de los criterios, mediante la aplicación de las tablas de asignación de porcentajes del Modelo, se recolectan los correspondientes puntajes en las siguientes tablas. De esta manera se muestran los puntajes finales (por criterio y total).</t>
    </r>
  </si>
  <si>
    <t>TOTAL Modelo</t>
  </si>
  <si>
    <r>
      <t xml:space="preserve">TOTAL </t>
    </r>
    <r>
      <rPr>
        <b/>
        <sz val="12"/>
        <color theme="0" tint="-4.9989318521683403E-2"/>
        <rFont val="Arial"/>
        <family val="2"/>
      </rPr>
      <t>Empresa</t>
    </r>
    <r>
      <rPr>
        <sz val="12"/>
        <color theme="0" tint="-4.9989318521683403E-2"/>
        <rFont val="Arial"/>
        <family val="2"/>
      </rPr>
      <t xml:space="preserve"> </t>
    </r>
  </si>
  <si>
    <t>Condición</t>
  </si>
  <si>
    <t>Seguir trabajando</t>
  </si>
  <si>
    <t>4.3 Resultados Sistema de Gestión</t>
  </si>
  <si>
    <t>Los tres primeros Criterios estan desarrollados uno por pestaña. En cambio el Criterio Resutados esta desagregado en tres pestañas, una por cada subcriterio.</t>
  </si>
  <si>
    <r>
      <t xml:space="preserve">En base a su información presentada para cada requerimiento, y luego de autoevaluar el mismo, para asignar los valores porcentuales se deberá recurrir a las </t>
    </r>
    <r>
      <rPr>
        <b/>
        <sz val="11"/>
        <color theme="1"/>
        <rFont val="Arial"/>
        <family val="2"/>
      </rPr>
      <t xml:space="preserve">Tablas de Asignación de Porcentajes de Cumplimiento </t>
    </r>
    <r>
      <rPr>
        <sz val="11"/>
        <color theme="1"/>
        <rFont val="Arial"/>
        <family val="2"/>
      </rPr>
      <t>del Modelo.</t>
    </r>
  </si>
  <si>
    <t>La metodología de evaluación contemplada en las Tablas de Asignación de Porcentajes incluye una escala de madurez, cuya configuración básica se puede ver en la pagina 8 del Modelo.</t>
  </si>
  <si>
    <t>ASIGNACIONES</t>
  </si>
  <si>
    <r>
      <t xml:space="preserve">ATENCIÓN: Cada uno de los indicadores debe tener un ciclo o período ANUAL. En la matriz, reemplace en la celda Nombre, Objetivo, y Referencia, lo que corresponda al Indicador seleccionado.  Los gráficos a continuación son como apoyo y de ejemplo, </t>
    </r>
    <r>
      <rPr>
        <b/>
        <u/>
        <sz val="11"/>
        <color theme="0"/>
        <rFont val="Arial"/>
        <family val="2"/>
      </rPr>
      <t>pueden ser utilizados o no</t>
    </r>
    <r>
      <rPr>
        <b/>
        <sz val="11"/>
        <color theme="0"/>
        <rFont val="Arial"/>
        <family val="2"/>
      </rPr>
      <t>, debajo de cada indicador encontrará un espacio donde insertar gráficos propios, y puede sumar más información gráfica en la pestaña Gráficos e Imágenes.</t>
    </r>
  </si>
  <si>
    <t>Año 1</t>
  </si>
  <si>
    <t>Año 2</t>
  </si>
  <si>
    <t>Año 3</t>
  </si>
  <si>
    <t>Año 4</t>
  </si>
  <si>
    <t>Año 5</t>
  </si>
  <si>
    <t>En cada Requerimiento que forma parte de un Criterio, se deja un espacio donde se podrá describir lo utilizado como Metodología, y/o Despliegue, y/o Integración, de como desarrolla el requerimiento, el cual luego debe ser evaluado coherentemente.</t>
  </si>
  <si>
    <t>Referencia de colores en la ESCALA DE MADUREZ</t>
  </si>
  <si>
    <t>Condición de concursar</t>
  </si>
  <si>
    <t>Siglas utilizadas</t>
  </si>
  <si>
    <r>
      <rPr>
        <b/>
        <sz val="11"/>
        <color theme="1"/>
        <rFont val="Arial"/>
        <family val="2"/>
      </rPr>
      <t>TD:</t>
    </r>
    <r>
      <rPr>
        <sz val="11"/>
        <color theme="1"/>
        <rFont val="Arial"/>
        <family val="2"/>
      </rPr>
      <t>Transformación Digital</t>
    </r>
  </si>
  <si>
    <t>AUTOEVALUACIÓN PNC - TD  
©Fundación Premio Nacional a la Calidad</t>
  </si>
  <si>
    <t>En la medida en que la AUTO- EVALUACIÓN es condición para concursar en el Premio Nacional a la Calidad en la Transformación Digital, la presente Planilla Excel es requisito indispensable para postularse.</t>
  </si>
  <si>
    <t>Sus respectivos contenidos debidamente cumplimentados constituyen el registro veraz y responsable de las metodologías, prácticas y resultados sobre la Gestion de Transformacion Digital (GTD), de acuerdo con los requisitos del MODELO DE EXCELENCIA PARA LA GESTIÓN DE LA TRANSFORMACIÓN DIGITAL. Esta información es susceptible de ser verificada por los Examinadores de la FPNC en el caso de que la organización sea visitada en el proceso de postulación.</t>
  </si>
  <si>
    <r>
      <rPr>
        <b/>
        <sz val="11"/>
        <color theme="1"/>
        <rFont val="Arial"/>
        <family val="2"/>
      </rPr>
      <t xml:space="preserve">GTD: </t>
    </r>
    <r>
      <rPr>
        <sz val="11"/>
        <color theme="1"/>
        <rFont val="Arial"/>
        <family val="2"/>
      </rPr>
      <t>Gestión de la Transformación Digital</t>
    </r>
  </si>
  <si>
    <t>Cada celda de evaluación se rellenará con un color determinado de acuerdo con la correspondiente banda de la Tabla de Asignación de Porcentajes</t>
  </si>
  <si>
    <t xml:space="preserve"> 0-15 puntos</t>
  </si>
  <si>
    <t>20-35 puntos</t>
  </si>
  <si>
    <t>40-60 puntos</t>
  </si>
  <si>
    <t>65-80 puntos</t>
  </si>
  <si>
    <t>85-100 puntos</t>
  </si>
  <si>
    <r>
      <t xml:space="preserve">AUTOEVALUACIÓN PNC - TD </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</si>
  <si>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r>
      <t xml:space="preserve">AUTOEVALUACIÓN PNCTD – LIDERAZGO Y ESTRATEGIA </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</si>
  <si>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r>
      <rPr>
        <b/>
        <sz val="12"/>
        <color theme="0"/>
        <rFont val="Arial"/>
        <family val="2"/>
      </rPr>
      <t>Requisitos del Criterio 1 Liderazgo y Estrategia (100 puntos)</t>
    </r>
    <r>
      <rPr>
        <b/>
        <sz val="11"/>
        <color theme="0"/>
        <rFont val="Arial"/>
        <family val="2"/>
      </rPr>
      <t xml:space="preserve">
</t>
    </r>
    <r>
      <rPr>
        <b/>
        <sz val="10"/>
        <color theme="0"/>
        <rFont val="Arial"/>
        <family val="2"/>
      </rPr>
      <t>Más allá de los elementos tecnológicos inherentes a la TD, no hay proceso de cambio orientado a resultados si no es diseñado y conducido por un equipo gerencial comprometido. Aún cuando la envergadura y los recursos necesarios para abordar un proyecto de TD dependerán del tamaño de la organización y su complejidad operativa, todo proyecto requerirá un enfoque estratégico, recursos económicos, materiales y simbólicos, coordinados para lograr los objetivos.</t>
    </r>
  </si>
  <si>
    <t>Este Criterio permite entender y evaluar las prácticas y/o metodologías mediante las cuales la conducción de la empresa formula las estrategias de Transforamcion Digital, define el estado deseado y establece objetivos estratégicos y operativos para que la organización logre alcanzarlo. 
Los requisitos que se presentan a continuación deben completarse describiendo las metodologías utilizadas y su grado de despliegue.</t>
  </si>
  <si>
    <t>a) Formula, formaliza y comunica una estrategia de TD que incluye:
               I. Un desarrollo armónico de las ocho tecnologías y/o prácticas contenidas en el sistema de gestión del presente Modelo.</t>
  </si>
  <si>
    <t>a) Formula, formaliza y comunica una estrategia de TD que incluye:
               II.Los ámbitos prioritarios sobre los que aplicar la estrategia (sectores, procesos, productos y servicios, grupos de interés afectados).</t>
  </si>
  <si>
    <t>a) Formula, formaliza y comunica una estrategia de TD que incluye:
               III.Un estado deseado a alcanzar en un plazo definido sobre la aplicación de la estrategia, que pueda ser verificado en su cumplimiento.</t>
  </si>
  <si>
    <t>b) Revisa y adecua en forma permanente la estructura organizacional para acompañar al proceso de TD, procurando flexibilidad y agilidad, asegurando un sistema de gerenciamiento con foco en TD.</t>
  </si>
  <si>
    <t>c) Adopta la metodología y los recursos necesarios para identificar innovaciones tecnológicas, así como sus fuentes, que puedan afectar el desempeño de la organización y establece los procesos que dan sustento al análisis de la información y la adopción de decisiones inherentes al concepto de vigilancia tecnológica.</t>
  </si>
  <si>
    <t>d) Establece los recursos necesarios (infraestructura, equipamiento, adquisiciones, licen-cias, desarrollo de talentos asociados a la TD), en línea con el requisito a) bajo este mismo título.</t>
  </si>
  <si>
    <t>Diseño y despliegue de uns estrategia de TD</t>
  </si>
  <si>
    <t>Desarrollo de la Estructura Organizacional</t>
  </si>
  <si>
    <t>Vigilancia Tecnologica</t>
  </si>
  <si>
    <t>Recursos acordes a la estrategia</t>
  </si>
  <si>
    <r>
      <t>AUTOEVALUACIÓN PNCTD – RESULTADOS DE LIDERAZGO Y ESTRATEGIA</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</si>
  <si>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Resultados de Liderazgo y Estrategia</t>
  </si>
  <si>
    <t>Sub-criterio 4.1 Resultados de Liderazgo y Estrategia (50 puntos)</t>
  </si>
  <si>
    <t>Demuestre los resultados obtenidos, respecto de:
La formulación de las estrategias,la definición del estado deseado y el establecimiento de objetivos para que la organización logre alcanzarlos con relación a la gestión de la Transformacion Digital.</t>
  </si>
  <si>
    <r>
      <t>AUTOEVALUACIÓN PNCTD – CULTURA Y CAPITAL HUMANO</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</si>
  <si>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Requisitos del Criterio 2 Cultura (100 puntos)</t>
  </si>
  <si>
    <t>Se promueve la generación de un ámbito de trabajo desafiante, convocante de talento y sustentado por políticas que generan compromiso y alineamiento de las personas con la organización y con el proceso de TD.</t>
  </si>
  <si>
    <t>Este Criterio permite entender y evaluar las prácticas y/o metodologías mediante las cuales la conducción de la empresa formula las estrategias de Transformacion Digital, define el estado deseado y establece objetivos estratégicos y operativos para que la organización logre alcanzarlo.</t>
  </si>
  <si>
    <t>a) Establece metodologías para seleccionar y contratar personas con las competencias técnicas necesarias para afrontar la TD.</t>
  </si>
  <si>
    <t>b) Incorpora a sus programas de capacitación y desarrollo contenidos relacionados con la TD.</t>
  </si>
  <si>
    <t>c) Establece metodologías de trabajo colaborativas en los proyectos de TD, orientadas a la prueba y experimentación, rapidez, autonomía, empatía hacia el cliente y/o usuario y adecuación del producto y/o servicio.</t>
  </si>
  <si>
    <t>e) Cuenta y aplica un plan de comunicaciones orientado fortalecer los avances sobre TD.</t>
  </si>
  <si>
    <t>f) Adopta indicadores cualitativos y cuantitativos para medir la calidad del vínculo de las personas con la organización y con la inserción de TD en las formas de trabajo.</t>
  </si>
  <si>
    <t>d) Asegura que los reconocimientos e incentivos, tanto económicos como simbólicos, que adopta para su personal son consistentes y promueven las conductas deseadas en relación con las estrategias de TD.</t>
  </si>
  <si>
    <t>Competencias y compromiso del personal</t>
  </si>
  <si>
    <t>Metodologias Colaborativas</t>
  </si>
  <si>
    <t>Sistema de Incentivos</t>
  </si>
  <si>
    <t>Comunicacinoes internas/esxternas con grupos de interes</t>
  </si>
  <si>
    <r>
      <t>AUTOEVALUACIÓN PNCTD – RESULTADOS DE CULTURA Y CAPITAL HUMANO</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</si>
  <si>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Sub-Criterio 4.2 Resultados de Cultura y Capital Humano (50 puntos)</t>
  </si>
  <si>
    <t>Resultados de Cultura y Capital Humano</t>
  </si>
  <si>
    <r>
      <t>AUTOEVALUACIÓN PNCTD – SISTEMA DE GESTIÓN</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</si>
  <si>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Criterio 3. Sistema de Gestión (400 puntos)</t>
  </si>
  <si>
    <t>a) Formula y cumple sus planes respecto a la tecnología.</t>
  </si>
  <si>
    <t>b) Define el alcance esperado en la aplicación de la tecnología: grupos de interés, procesos, sectores afectados, entre otros factores posibles.</t>
  </si>
  <si>
    <t>c) Evalúa y adopta decisiones sobre el grado de avance en la utilización efectiva de la tecnología, en correspondencia con los planes.</t>
  </si>
  <si>
    <t>d) Define los indicadores adecuados para medir el desempeño sobre la tecnología.</t>
  </si>
  <si>
    <t>e) Asegura el grado de integración y complementación de la tecnología con las otras tecnologías.</t>
  </si>
  <si>
    <t>SG Plataformas Digitales</t>
  </si>
  <si>
    <r>
      <t>AUTOEVALUACIÓN PNCTD – RESULTADOS DE SISTEMA DE GESTIÓN</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</si>
  <si>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Criterio 3. Sistema de Gestión (400 pts totales)</t>
  </si>
  <si>
    <r>
      <t xml:space="preserve">Requisitos del Sub criterio 3.1 Plataformas Digitales (50 puntos):
</t>
    </r>
    <r>
      <rPr>
        <sz val="11"/>
        <color rgb="FFFFFFFF"/>
        <rFont val="Arial"/>
        <family val="2"/>
      </rPr>
      <t>Los requisitos que se presentan a continuación deben completarse describiendo las metodologías utilizadas y su grado de despliegue.</t>
    </r>
  </si>
  <si>
    <t>Resultados del SG de Plataformas Digitales</t>
  </si>
  <si>
    <t>Sub criterio 4.3.1 Resultados de Plataformas Digitales (37,5 puntos)</t>
  </si>
  <si>
    <t>Criterio 4. Resultados del Sistema de Gestión (300 pts totales)</t>
  </si>
  <si>
    <t>Demuestre que los resultados obtenidos estan alineados y ser demostrativos del estado de madurez asignado para el Sub criterio 3.1. Plataformas Digitales.</t>
  </si>
  <si>
    <r>
      <t xml:space="preserve">Requisitos del Sub criterio 3.2 Desarrollo digital de productos y servicios (50 puntos):
</t>
    </r>
    <r>
      <rPr>
        <sz val="11"/>
        <color rgb="FFFFFFFF"/>
        <rFont val="Arial"/>
        <family val="2"/>
      </rPr>
      <t>Los requisitos que se presentan a continuación deben completarse describiendo las metodologías utilizadas y su grado de despliegue y alineamiento con otros requisitos del Modelo.</t>
    </r>
  </si>
  <si>
    <t>SG Desarrollo digital de productos y servicios.</t>
  </si>
  <si>
    <t>Resultados del SG de Desarrollo digital de productos y servicios.</t>
  </si>
  <si>
    <t>Sub criterio 4.3.2 Resultados de Desarrollo digital de productos y servicios (37,5 puntos)</t>
  </si>
  <si>
    <t>Demuestre que los resultados obtenidos estan alineados y ser demostrativos del estado de madurez asignado para el Sub criterio 3.2. Desarrollo digital de productos y servicios.</t>
  </si>
  <si>
    <r>
      <t xml:space="preserve">Requisitos del Sub criterio 3.3 Mobile y tracking (50 puntos):
</t>
    </r>
    <r>
      <rPr>
        <sz val="11"/>
        <color rgb="FFFFFFFF"/>
        <rFont val="Arial"/>
        <family val="2"/>
      </rPr>
      <t>Los requisitos que se presentan a continuación deben completarse describiendo las metodologías utilizadas y su grado de despliegue y alineamiento con otros requisitos del Modelo.</t>
    </r>
  </si>
  <si>
    <t>SG Mobile y tracking</t>
  </si>
  <si>
    <t>Demuestre que los resultados obtenidos estan alineados y ser demostrativos del estado de madurez asignado para el Sub criterio 3.3 Mobile y tracking</t>
  </si>
  <si>
    <t>Resultados del SG de Mobile y tracking</t>
  </si>
  <si>
    <r>
      <t>Requisitos del Sub criterio 3.4 Experiencia del Cliente y del Usuario (CRM- Customer Relationship Management) (50 puntos):</t>
    </r>
    <r>
      <rPr>
        <sz val="11"/>
        <color rgb="FFFFFFFF"/>
        <rFont val="Arial"/>
        <family val="2"/>
      </rPr>
      <t xml:space="preserve">
Los requisitos que se presentan a continuación deben completarse describiendo las metodologías utilizadas y su grado de despliegue y alineamiento con otros requisitos del Modelo.</t>
    </r>
  </si>
  <si>
    <t>SG de Experiencia del Cliente y del Usuario</t>
  </si>
  <si>
    <t>Resultados de Experiencia del Cliente y del Usuario</t>
  </si>
  <si>
    <t>Sub criterio 4.3.4 Resultados de Experiencia del Cliente y del Usuario (37,5 puntos)</t>
  </si>
  <si>
    <t>Demuestre que los resultados obtenidos estan alineados y ser demostrativos del estado de madurez asignado para el Sub criterio 3.4. Experiencia del Cliente y del Usuario</t>
  </si>
  <si>
    <t>Sub criterio 4.3.3 Resultados Mobile y tracking (37,5 puntos)</t>
  </si>
  <si>
    <r>
      <t xml:space="preserve">Requisitos del Sub criterio 3.5 Learning Machine, Robótica, Inteligencia Artificial (IA) e Internet de las cosas (IoT) (50 puntos):
</t>
    </r>
    <r>
      <rPr>
        <sz val="11"/>
        <color rgb="FFFFFFFF"/>
        <rFont val="Arial"/>
        <family val="2"/>
      </rPr>
      <t>Los requisitos que se presentan a continuación deben completarse describiendo las metodologías utilizadas y su grado de despliegue y alineamiento con otros requisitos del Modelo.</t>
    </r>
  </si>
  <si>
    <t>SG de Learning Machine, Robótica, Inteligencia Artificial (IA) e Internet de las cosas (IoT).</t>
  </si>
  <si>
    <t>Resultados de Learning Machine, Robótica, Inteligencia Artificial (IA) e Internet de las cosas (IoT)</t>
  </si>
  <si>
    <t>Demuestre que los resultados obtenidos estan alineados y ser demostrativos del estado de madurez asignado para el Sub criterio 3.5. Resultados de Learning Machine, Robótica, Inteligencia Artificial (IA) e Internet de las cosas (IoT)</t>
  </si>
  <si>
    <t>Sub criterio 4.3.5 Result. de Learning Machine, Robótica, Inteligencia Artificial (IA) e Internet de las cosas (IoT) (37,5 pts)</t>
  </si>
  <si>
    <t>SG de Cloud. Computación en la nube.</t>
  </si>
  <si>
    <r>
      <t xml:space="preserve">Requisitos del Sub criterio 3.6 Cloud. Computación en la nube (50 puntos):
</t>
    </r>
    <r>
      <rPr>
        <sz val="11"/>
        <color rgb="FFFFFFFF"/>
        <rFont val="Arial"/>
        <family val="2"/>
      </rPr>
      <t>Los requisitos que se presentan a continuación deben completarse describiendo las metodologías utilizadas y su grado de despliegue y alineamiento con otros requisitos del Modelo.</t>
    </r>
  </si>
  <si>
    <t>Resultados de Cloud. Computación en la nube</t>
  </si>
  <si>
    <t>Sub criterio 4.3.6 Resultados de Cloud. Computación en la nube (37,5 pts)</t>
  </si>
  <si>
    <t>SG de Inteligencia de datos y Analytics</t>
  </si>
  <si>
    <r>
      <t xml:space="preserve">Requisitos del Sub criterio 3.7 Inteligencia de datos y Analytics (50 puntos):
</t>
    </r>
    <r>
      <rPr>
        <sz val="11"/>
        <color rgb="FFFFFFFF"/>
        <rFont val="Arial"/>
        <family val="2"/>
      </rPr>
      <t>Los requisitos que se presentan a continuación deben completarse describiendo las metodologías utilizadas y su grado de despliegue y alineamiento con otros requisitos del Modelo.</t>
    </r>
  </si>
  <si>
    <t>Resultados de Inteligencia de datos y Analytics.</t>
  </si>
  <si>
    <t>Sub criterio 4.3.7 Resultados de Inteligencia de datos y Analytics. (37,5 pts)</t>
  </si>
  <si>
    <t>Demuestre que los resultados obtenidos estan alineados y ser demostrativos del estado de madurez asignado para el Sub criterio 3.7 Inteligencia de datos y Analytics.</t>
  </si>
  <si>
    <t>Demuestre que los resultados obtenidos estan alineados y ser demostrativos del estado de madurez asignado para el Sub criterio 3.6 Cloud. Computación en la nube.</t>
  </si>
  <si>
    <t>SG de Seguridad 
Informática y Blockchain.</t>
  </si>
  <si>
    <r>
      <t xml:space="preserve">Requisitos del Sub criterio 3.8Seguridad Informática y Blockchain (50 puntos):
</t>
    </r>
    <r>
      <rPr>
        <sz val="11"/>
        <color rgb="FFFFFFFF"/>
        <rFont val="Arial"/>
        <family val="2"/>
      </rPr>
      <t>Los requisitos que se presentan a continuación deben completarse describiendo las metodologías utilizadas y su grado de despliegue y alineamiento con otros requisitos del Modelo.</t>
    </r>
  </si>
  <si>
    <t>Resultados de Seguridad Informática y Blockchain.</t>
  </si>
  <si>
    <t>Sub criterio 4.3.8 Resultados de Seguridad Informática y Blockchain. (37,5 pts)</t>
  </si>
  <si>
    <t xml:space="preserve">Demuestre que los resultados obtenidos estan alineados y ser demostrativos del estado de madurez asignado para el Sub criterio 3.8 Seguridad Informática y Blockchain. </t>
  </si>
  <si>
    <r>
      <t xml:space="preserve">AUTOEVALUACIÓN PNCTD
 </t>
    </r>
    <r>
      <rPr>
        <b/>
        <vertAlign val="superscript"/>
        <sz val="12"/>
        <color theme="0"/>
        <rFont val="Arial"/>
        <family val="2"/>
      </rPr>
      <t>©</t>
    </r>
    <r>
      <rPr>
        <b/>
        <sz val="12"/>
        <color theme="0"/>
        <rFont val="Arial"/>
        <family val="2"/>
      </rPr>
      <t>Fundación Premio Nacional a la Calidad</t>
    </r>
  </si>
  <si>
    <t>1. Criterio Liderazgo y Estrategia</t>
  </si>
  <si>
    <t>2. Criterio Cultura Orientada a la TD</t>
  </si>
  <si>
    <t>3.1 Plataformas digitales</t>
  </si>
  <si>
    <t>3.3 Mobile y Tracking</t>
  </si>
  <si>
    <t>3.4 Experiencia del Cliente y del Usuario (CRM)</t>
  </si>
  <si>
    <t>3.6 Cloud. Computación en la nube</t>
  </si>
  <si>
    <t>3.7 Inteligencia de datos y  Analytics</t>
  </si>
  <si>
    <t>3.8 Seguridad Informática y Blockchain</t>
  </si>
  <si>
    <t>3.5 Learning Machine, Robótica, Internet de las Cosas (IoT) e Inteligencia Artificial</t>
  </si>
  <si>
    <t>3.2 Desarrollo digital de productos y servicios</t>
  </si>
  <si>
    <t>1.0</t>
  </si>
  <si>
    <t>1.1</t>
  </si>
  <si>
    <t>4.1 Resultados Liderazgo y Estrategia</t>
  </si>
  <si>
    <t>4.2 Resultados Cultura Orientada a la TD</t>
  </si>
  <si>
    <t>3. Criterio Sistema de Gestión</t>
  </si>
  <si>
    <t>4.3.1 Resultados Plataformas digitales</t>
  </si>
  <si>
    <t>4.3.2 Resultados Desarrollo digital de productos y servicios</t>
  </si>
  <si>
    <t>4.3.3 Resultados Mobile y Tracking</t>
  </si>
  <si>
    <t>4.3.4 Resultados Experiencia del Cliente y del Usuario (CRM)</t>
  </si>
  <si>
    <t>4.3.5 Resultados Learning Machine, Robótica, Internet de las Cosas (IoT) e Inteligencia Artificial</t>
  </si>
  <si>
    <t>4.3.6 Resultados Cloud. Computación en la nube</t>
  </si>
  <si>
    <t>4.3.7 Resultados Inteligencia de datos y  Analytics</t>
  </si>
  <si>
    <t>4.3.8 Resultados Seguridad Informática y Blockchain</t>
  </si>
  <si>
    <t>Graficos e Imágenes</t>
  </si>
  <si>
    <t>PUNTAJES</t>
  </si>
  <si>
    <t>4.1 Resultados del Liderazgo y Estrategia</t>
  </si>
  <si>
    <t>4.2 Resultados de la Cultura Orientada a la TD</t>
  </si>
  <si>
    <t>4.3 Resultados del Sistema de Gestión</t>
  </si>
  <si>
    <t>4.3.1 Plataformas digitales</t>
  </si>
  <si>
    <t>4.3.2 Desarrollo digital de productos y servicios</t>
  </si>
  <si>
    <t>4.3.3 Mobile y Tracking</t>
  </si>
  <si>
    <t>4.3.4 Experiencia del Cliente y del Usuario (CRM)</t>
  </si>
  <si>
    <t>4.3.5 Learning Machine, Robótica, Internet de las Cosas (IoT) e Inteligencia Artificial</t>
  </si>
  <si>
    <t>4.3.6 Cloud. Computación en la nube</t>
  </si>
  <si>
    <t>4.3.7 Inteligencia de datos y Analytics</t>
  </si>
  <si>
    <t>4.3.8 Seguridad Informática y Blockchain</t>
  </si>
  <si>
    <r>
      <t xml:space="preserve">AUTOEVALUACIÓN PNCGTD
 </t>
    </r>
    <r>
      <rPr>
        <b/>
        <vertAlign val="superscript"/>
        <sz val="12"/>
        <color theme="0"/>
        <rFont val="Arial"/>
        <family val="2"/>
      </rPr>
      <t>©</t>
    </r>
    <r>
      <rPr>
        <b/>
        <sz val="12"/>
        <color theme="0"/>
        <rFont val="Arial"/>
        <family val="2"/>
      </rPr>
      <t>Fundación Premio Nacional a la Calidad</t>
    </r>
  </si>
  <si>
    <t xml:space="preserve">Formulario de Autoevaluación
SOLO PARA USO INTERNO DE LAS COMPAÑIAS
NO VÁLIDO PARA INSCRIBIRSE AL PNC									
										</t>
  </si>
  <si>
    <t>Premio Nacional a la Calidad en la Gestión
de la Transformación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</si>
</sst>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0"/>
      <color theme="1"/>
      <name val="Arial"/>
      <family val="2"/>
    </font>
    <font>
      <sz val="10"/>
      <color theme="1"/>
      <name val="Arial"/>
      <family val="2"/>
    </font>
    <font>
      <sz val="9"/>
      <color theme="1"/>
      <name val="Calibri"/>
      <family val="2"/>
      <scheme val="minor"/>
    </font>
    <font>
      <b/>
      <sz val="12"/>
      <color theme="1"/>
      <name val="Calibri"/>
      <family val="2"/>
      <scheme val="minor"/>
    </font>
    <font>
      <b/>
      <sz val="15"/>
      <color theme="3"/>
      <name val="Calibri"/>
      <family val="2"/>
      <scheme val="minor"/>
    </font>
    <font>
      <b/>
      <sz val="13"/>
      <color theme="3"/>
      <name val="Calibri"/>
      <family val="2"/>
      <scheme val="minor"/>
    </font>
    <font>
      <sz val="11"/>
      <color theme="1"/>
      <name val="Calibri"/>
      <family val="2"/>
      <scheme val="minor"/>
    </font>
    <font>
      <b/>
      <sz val="11"/>
      <color theme="3"/>
      <name val="Calibri"/>
      <family val="2"/>
      <scheme val="minor"/>
    </font>
    <font>
      <sz val="11"/>
      <color theme="1"/>
      <name val="Calibri"/>
      <family val="2"/>
    </font>
    <font>
      <sz val="12"/>
      <color theme="1"/>
      <name val="Calibri"/>
      <family val="2"/>
      <scheme val="minor"/>
    </font>
    <font>
      <b/>
      <sz val="18"/>
      <color theme="3"/>
      <name val="Cambria"/>
      <family val="2"/>
      <scheme val="major"/>
    </font>
    <font>
      <b/>
      <sz val="12"/>
      <color theme="3"/>
      <name val="Calibri"/>
      <family val="2"/>
      <scheme val="minor"/>
    </font>
    <font>
      <u/>
      <sz val="11"/>
      <color theme="10"/>
      <name val="Calibri"/>
      <family val="2"/>
    </font>
    <font>
      <i/>
      <sz val="11"/>
      <color theme="1"/>
      <name val="Calibri"/>
      <family val="2"/>
      <scheme val="minor"/>
    </font>
    <font>
      <sz val="12"/>
      <color theme="1"/>
      <name val="Symbol"/>
      <family val="1"/>
      <charset val="2"/>
    </font>
    <font>
      <u/>
      <sz val="11"/>
      <color theme="10"/>
      <name val="Calibri"/>
      <family val="2"/>
      <scheme val="minor"/>
    </font>
    <font>
      <b/>
      <sz val="20"/>
      <color theme="1"/>
      <name val="Calibri"/>
      <family val="2"/>
      <scheme val="minor"/>
    </font>
    <font>
      <sz val="11"/>
      <color rgb="FF0000FF"/>
      <name val="Calibri"/>
      <family val="2"/>
      <scheme val="minor"/>
    </font>
    <font>
      <sz val="12"/>
      <color theme="1"/>
      <name val="Calibri"/>
      <family val="2"/>
    </font>
    <font>
      <b/>
      <sz val="11"/>
      <color rgb="FFFF0000"/>
      <name val="Calibri"/>
      <family val="2"/>
      <scheme val="minor"/>
    </font>
    <font>
      <sz val="10"/>
      <color rgb="FF000000"/>
      <name val="Arial"/>
      <family val="2"/>
    </font>
    <font>
      <sz val="10"/>
      <color rgb="FF000000"/>
      <name val="Arial"/>
      <family val="2"/>
    </font>
    <font>
      <b/>
      <u val="doubleAccounting"/>
      <sz val="12"/>
      <color theme="0"/>
      <name val="Arial Rounded MT Bold"/>
      <family val="2"/>
    </font>
    <font>
      <b/>
      <sz val="10"/>
      <color theme="2" tint="-0.499984740745262"/>
      <name val="Arial"/>
      <family val="2"/>
    </font>
    <font>
      <sz val="10"/>
      <name val="Arial"/>
      <family val="2"/>
    </font>
    <font>
      <b/>
      <sz val="10"/>
      <name val="Arial"/>
      <family val="2"/>
    </font>
    <font>
      <b/>
      <sz val="10"/>
      <color rgb="FFFFFFFF"/>
      <name val="Arial"/>
      <family val="2"/>
    </font>
    <font>
      <b/>
      <sz val="11"/>
      <color rgb="FFFFFFFF"/>
      <name val="Arial"/>
      <family val="2"/>
    </font>
    <font>
      <sz val="10"/>
      <color rgb="FF000000"/>
      <name val="Calibri"/>
      <family val="2"/>
      <scheme val="minor"/>
    </font>
    <font>
      <sz val="9"/>
      <color theme="1"/>
      <name val="Arial"/>
      <family val="2"/>
    </font>
    <font>
      <b/>
      <sz val="11"/>
      <color theme="0"/>
      <name val="Arial"/>
      <family val="2"/>
    </font>
    <font>
      <b/>
      <sz val="12"/>
      <color theme="0"/>
      <name val="Arial"/>
      <family val="2"/>
    </font>
    <font>
      <b/>
      <sz val="14"/>
      <color theme="0"/>
      <name val="Arial"/>
      <family val="2"/>
    </font>
    <font>
      <b/>
      <sz val="8"/>
      <color theme="1"/>
      <name val="Arial"/>
      <family val="2"/>
    </font>
    <font>
      <sz val="11"/>
      <color theme="1"/>
      <name val="Arial"/>
      <family val="2"/>
    </font>
    <font>
      <sz val="12"/>
      <color rgb="FF0A0101"/>
      <name val="Arial"/>
      <family val="2"/>
    </font>
    <font>
      <b/>
      <sz val="11"/>
      <color theme="1"/>
      <name val="Arial"/>
      <family val="2"/>
    </font>
    <font>
      <b/>
      <sz val="11"/>
      <name val="Arial"/>
      <family val="2"/>
    </font>
    <font>
      <b/>
      <sz val="18"/>
      <color theme="1"/>
      <name val="Arial Black"/>
      <family val="2"/>
    </font>
    <font>
      <b/>
      <sz val="12"/>
      <color theme="1"/>
      <name val="Arial"/>
      <family val="2"/>
    </font>
    <font>
      <b/>
      <sz val="10"/>
      <color theme="0"/>
      <name val="Arial"/>
      <family val="2"/>
    </font>
    <font>
      <b/>
      <vertAlign val="superscript"/>
      <sz val="12"/>
      <color theme="0"/>
      <name val="Arial"/>
      <family val="2"/>
    </font>
    <font>
      <sz val="8"/>
      <color theme="1"/>
      <name val="Calibri"/>
      <family val="2"/>
      <scheme val="minor"/>
    </font>
    <font>
      <b/>
      <sz val="11"/>
      <color theme="3"/>
      <name val="Arial"/>
      <family val="2"/>
    </font>
    <font>
      <b/>
      <sz val="14"/>
      <color theme="3"/>
      <name val="Arial"/>
      <family val="2"/>
    </font>
    <font>
      <sz val="14"/>
      <color theme="1"/>
      <name val="Arial"/>
      <family val="2"/>
    </font>
    <font>
      <i/>
      <sz val="11"/>
      <color theme="1"/>
      <name val="Arial"/>
      <family val="2"/>
    </font>
    <font>
      <i/>
      <sz val="14"/>
      <color theme="1"/>
      <name val="Arial"/>
      <family val="2"/>
    </font>
    <font>
      <sz val="12"/>
      <color theme="1"/>
      <name val="Arial"/>
      <family val="2"/>
    </font>
    <font>
      <sz val="11"/>
      <color rgb="FFFFFFFF"/>
      <name val="Arial"/>
      <family val="2"/>
    </font>
    <font>
      <b/>
      <sz val="12"/>
      <color theme="0" tint="-4.9989318521683403E-2"/>
      <name val="Arial"/>
      <family val="2"/>
    </font>
    <font>
      <b/>
      <sz val="11"/>
      <color theme="0" tint="-4.9989318521683403E-2"/>
      <name val="Arial"/>
      <family val="2"/>
    </font>
    <font>
      <b/>
      <sz val="10"/>
      <color theme="0" tint="-4.9989318521683403E-2"/>
      <name val="Arial"/>
      <family val="2"/>
    </font>
    <font>
      <sz val="12"/>
      <color theme="0" tint="-4.9989318521683403E-2"/>
      <name val="Arial"/>
      <family val="2"/>
    </font>
    <font>
      <sz val="8"/>
      <color theme="1"/>
      <name val="Arial"/>
      <family val="2"/>
    </font>
    <font>
      <b/>
      <sz val="18"/>
      <color theme="1"/>
      <name val="Arial"/>
      <family val="2"/>
    </font>
    <font>
      <b/>
      <sz val="9"/>
      <color theme="1" tint="0.499984740745262"/>
      <name val="Arial"/>
      <family val="2"/>
    </font>
    <font>
      <b/>
      <u/>
      <sz val="11"/>
      <color theme="0"/>
      <name val="Arial"/>
      <family val="2"/>
    </font>
    <font>
      <b/>
      <sz val="10"/>
      <color rgb="FF000000"/>
      <name val="Arial"/>
      <family val="2"/>
    </font>
    <font>
      <b/>
      <sz val="12"/>
      <name val="Arial"/>
      <family val="2"/>
    </font>
    <font>
      <sz val="11"/>
      <color rgb="FF000000"/>
      <name val="Arial"/>
      <family val="2"/>
    </font>
    <font>
      <b/>
      <sz val="16"/>
      <color theme="0"/>
      <name val="Arial"/>
      <family val="2"/>
    </font>
    <font>
      <sz val="11"/>
      <color theme="0"/>
      <name val="Arial"/>
      <family val="2"/>
    </font>
    <font>
      <sz val="11"/>
      <color theme="0"/>
      <name val="Calibri"/>
      <family val="2"/>
      <scheme val="minor"/>
    </font>
    <font>
      <sz val="8"/>
      <color theme="0"/>
      <name val="Arial"/>
      <family val="2"/>
    </font>
    <font>
      <sz val="8"/>
      <name val="Calibri"/>
      <family val="2"/>
      <scheme val="minor"/>
    </font>
    <font>
      <b/>
      <sz val="24"/>
      <color rgb="FF000000"/>
      <name val="Calibri"/>
      <family val="2"/>
      <scheme val="minor"/>
    </font>
  </fonts>
  <fills count="19">
    <fill>
      <patternFill patternType="none"/>
    </fill>
    <fill>
      <patternFill patternType="gray125"/>
    </fill>
    <fill>
      <patternFill patternType="solid">
        <fgColor rgb="FFFF0000"/>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3B3B"/>
        <bgColor indexed="64"/>
      </patternFill>
    </fill>
    <fill>
      <patternFill patternType="solid">
        <fgColor theme="1"/>
        <bgColor indexed="64"/>
      </patternFill>
    </fill>
    <fill>
      <patternFill patternType="solid">
        <fgColor rgb="FF000000"/>
        <bgColor indexed="64"/>
      </patternFill>
    </fill>
    <fill>
      <patternFill patternType="solid">
        <fgColor rgb="FFB7B7B7"/>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rgb="FF000000"/>
      </left>
      <right/>
      <top style="thick">
        <color rgb="FF000000"/>
      </top>
      <bottom style="thick">
        <color rgb="FF000000"/>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thick">
        <color rgb="FF000000"/>
      </top>
      <bottom style="thick">
        <color rgb="FF000000"/>
      </bottom>
      <diagonal/>
    </border>
    <border>
      <left style="thick">
        <color auto="1"/>
      </left>
      <right/>
      <top style="thin">
        <color auto="1"/>
      </top>
      <bottom style="thick">
        <color auto="1"/>
      </bottom>
      <diagonal/>
    </border>
    <border>
      <left/>
      <right/>
      <top style="thin">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medium">
        <color auto="1"/>
      </top>
      <bottom style="thin">
        <color auto="1"/>
      </bottom>
      <diagonal/>
    </border>
    <border>
      <left/>
      <right/>
      <top/>
      <bottom style="thick">
        <color theme="1" tint="0.499984740745262"/>
      </bottom>
      <diagonal/>
    </border>
    <border>
      <left/>
      <right style="thick">
        <color auto="1"/>
      </right>
      <top style="medium">
        <color indexed="64"/>
      </top>
      <bottom style="medium">
        <color indexed="64"/>
      </bottom>
      <diagonal/>
    </border>
    <border>
      <left style="thick">
        <color auto="1"/>
      </left>
      <right/>
      <top style="thin">
        <color auto="1"/>
      </top>
      <bottom/>
      <diagonal/>
    </border>
    <border>
      <left/>
      <right style="medium">
        <color indexed="64"/>
      </right>
      <top style="thick">
        <color rgb="FF000000"/>
      </top>
      <bottom style="thick">
        <color rgb="FF000000"/>
      </bottom>
      <diagonal/>
    </border>
    <border>
      <left style="thick">
        <color auto="1"/>
      </left>
      <right style="medium">
        <color auto="1"/>
      </right>
      <top style="medium">
        <color auto="1"/>
      </top>
      <bottom style="thin">
        <color auto="1"/>
      </bottom>
      <diagonal/>
    </border>
    <border>
      <left style="medium">
        <color auto="1"/>
      </left>
      <right style="thick">
        <color rgb="FF000000"/>
      </right>
      <top style="medium">
        <color auto="1"/>
      </top>
      <bottom style="thin">
        <color auto="1"/>
      </bottom>
      <diagonal/>
    </border>
    <border>
      <left/>
      <right style="medium">
        <color indexed="64"/>
      </right>
      <top style="medium">
        <color indexed="64"/>
      </top>
      <bottom style="thin">
        <color indexed="64"/>
      </bottom>
      <diagonal/>
    </border>
    <border>
      <left style="thick">
        <color rgb="FF000000"/>
      </left>
      <right style="thick">
        <color rgb="FF000000"/>
      </right>
      <top style="medium">
        <color auto="1"/>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auto="1"/>
      </left>
      <right/>
      <top style="medium">
        <color auto="1"/>
      </top>
      <bottom/>
      <diagonal/>
    </border>
    <border>
      <left/>
      <right style="thick">
        <color auto="1"/>
      </right>
      <top/>
      <bottom style="medium">
        <color indexed="64"/>
      </bottom>
      <diagonal/>
    </border>
    <border>
      <left style="thick">
        <color rgb="FF000000"/>
      </left>
      <right style="thick">
        <color rgb="FF000000"/>
      </right>
      <top/>
      <bottom style="thin">
        <color rgb="FF000000"/>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thick">
        <color rgb="FF000000"/>
      </left>
      <right style="thick">
        <color rgb="FF000000"/>
      </right>
      <top style="thin">
        <color rgb="FF000000"/>
      </top>
      <bottom style="thick">
        <color auto="1"/>
      </bottom>
      <diagonal/>
    </border>
    <border>
      <left style="medium">
        <color auto="1"/>
      </left>
      <right style="medium">
        <color auto="1"/>
      </right>
      <top/>
      <bottom/>
      <diagonal/>
    </border>
    <border>
      <left style="thick">
        <color rgb="FF000000"/>
      </left>
      <right style="thick">
        <color rgb="FF000000"/>
      </right>
      <top style="thin">
        <color rgb="FF000000"/>
      </top>
      <bottom/>
      <diagonal/>
    </border>
    <border>
      <left style="thick">
        <color auto="1"/>
      </left>
      <right/>
      <top style="thin">
        <color auto="1"/>
      </top>
      <bottom style="thin">
        <color auto="1"/>
      </bottom>
      <diagonal/>
    </border>
    <border>
      <left/>
      <right style="thick">
        <color rgb="FF000000"/>
      </right>
      <top style="thin">
        <color auto="1"/>
      </top>
      <bottom style="thin">
        <color auto="1"/>
      </bottom>
      <diagonal/>
    </border>
    <border>
      <left style="thick">
        <color rgb="FF000000"/>
      </left>
      <right style="thick">
        <color rgb="FF000000"/>
      </right>
      <top/>
      <bottom/>
      <diagonal/>
    </border>
    <border>
      <left/>
      <right style="medium">
        <color rgb="FF000000"/>
      </right>
      <top style="medium">
        <color indexed="64"/>
      </top>
      <bottom/>
      <diagonal/>
    </border>
    <border>
      <left/>
      <right style="medium">
        <color rgb="FF000000"/>
      </right>
      <top/>
      <bottom/>
      <diagonal/>
    </border>
  </borders>
  <cellStyleXfs count="9">
    <xf numFmtId="0" fontId="0" fillId="0" borderId="0"/>
    <xf numFmtId="0" fontId="8" fillId="0" borderId="6" applyNumberFormat="0" applyFill="0" applyAlignment="0" applyProtection="0"/>
    <xf numFmtId="0" fontId="9" fillId="0" borderId="7" applyNumberFormat="0" applyFill="0" applyAlignment="0" applyProtection="0"/>
    <xf numFmtId="0" fontId="11" fillId="0" borderId="8" applyNumberFormat="0" applyFill="0" applyAlignment="0" applyProtection="0"/>
    <xf numFmtId="0" fontId="14" fillId="0" borderId="0" applyNumberFormat="0" applyFill="0" applyBorder="0" applyAlignment="0" applyProtection="0"/>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24" fillId="0" borderId="0"/>
    <xf numFmtId="9" fontId="10" fillId="0" borderId="0" applyFont="0" applyFill="0" applyBorder="0" applyAlignment="0" applyProtection="0"/>
  </cellStyleXfs>
  <cellXfs count="377">
    <xf numFmtId="0" fontId="0" fillId="0" borderId="0" xfId="0"/>
    <xf numFmtId="0" fontId="0" fillId="0" borderId="0" xfId="0" applyAlignment="1">
      <alignment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0" xfId="0" applyAlignment="1">
      <alignment vertical="center"/>
    </xf>
    <xf numFmtId="0" fontId="3" fillId="0" borderId="0" xfId="0" applyFont="1"/>
    <xf numFmtId="0" fontId="6" fillId="0" borderId="0" xfId="0" applyFont="1"/>
    <xf numFmtId="0" fontId="16" fillId="0" borderId="0" xfId="5" applyAlignment="1" applyProtection="1">
      <alignment vertical="center"/>
    </xf>
    <xf numFmtId="0" fontId="0" fillId="0" borderId="0" xfId="0" applyAlignment="1">
      <alignment wrapText="1"/>
    </xf>
    <xf numFmtId="0" fontId="11" fillId="0" borderId="6" xfId="3" applyBorder="1" applyAlignment="1">
      <alignment vertical="center" wrapText="1"/>
    </xf>
    <xf numFmtId="0" fontId="15" fillId="0" borderId="6" xfId="1" applyFont="1" applyAlignment="1">
      <alignment horizontal="left" vertical="center"/>
    </xf>
    <xf numFmtId="0" fontId="11" fillId="0" borderId="0" xfId="3" applyBorder="1"/>
    <xf numFmtId="0" fontId="17" fillId="0" borderId="0" xfId="0" applyFont="1"/>
    <xf numFmtId="0" fontId="7" fillId="0" borderId="0" xfId="0" applyFont="1"/>
    <xf numFmtId="0" fontId="13" fillId="0" borderId="1" xfId="0" applyFont="1" applyBorder="1" applyAlignment="1">
      <alignment horizontal="justify" vertical="top" wrapText="1"/>
    </xf>
    <xf numFmtId="0" fontId="13" fillId="0" borderId="1" xfId="0" applyFont="1" applyBorder="1" applyAlignment="1">
      <alignment horizontal="center" vertical="top" wrapText="1"/>
    </xf>
    <xf numFmtId="0" fontId="13" fillId="0" borderId="1" xfId="0" applyFont="1" applyBorder="1" applyAlignment="1">
      <alignment horizontal="center"/>
    </xf>
    <xf numFmtId="0" fontId="13" fillId="0" borderId="0" xfId="0" applyFont="1" applyAlignment="1">
      <alignment horizontal="justify" vertical="top" wrapText="1"/>
    </xf>
    <xf numFmtId="0" fontId="13" fillId="0" borderId="0" xfId="0" applyFont="1" applyAlignment="1">
      <alignment horizontal="center" vertical="top" wrapText="1"/>
    </xf>
    <xf numFmtId="0" fontId="13" fillId="0" borderId="0" xfId="0" applyFont="1"/>
    <xf numFmtId="0" fontId="0" fillId="0" borderId="9" xfId="0" applyBorder="1"/>
    <xf numFmtId="0" fontId="23" fillId="0" borderId="0" xfId="0" applyFont="1"/>
    <xf numFmtId="0" fontId="7"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13" fillId="0" borderId="0" xfId="0" applyFont="1" applyAlignment="1">
      <alignment horizontal="left" vertical="center"/>
    </xf>
    <xf numFmtId="49" fontId="0" fillId="0" borderId="0" xfId="0" applyNumberFormat="1" applyAlignment="1">
      <alignment vertical="center" wrapText="1"/>
    </xf>
    <xf numFmtId="0" fontId="0" fillId="0" borderId="0" xfId="0" applyAlignment="1">
      <alignment horizontal="center" vertical="center"/>
    </xf>
    <xf numFmtId="0" fontId="24" fillId="0" borderId="0" xfId="7"/>
    <xf numFmtId="0" fontId="25" fillId="0" borderId="0" xfId="7" applyFont="1" applyAlignment="1">
      <alignment vertical="center"/>
    </xf>
    <xf numFmtId="0" fontId="24" fillId="0" borderId="0" xfId="7" applyAlignment="1">
      <alignment vertical="center"/>
    </xf>
    <xf numFmtId="0" fontId="26" fillId="9" borderId="0" xfId="7" applyFont="1" applyFill="1" applyAlignment="1">
      <alignment vertical="center"/>
    </xf>
    <xf numFmtId="0" fontId="25" fillId="0" borderId="0" xfId="7" applyFont="1" applyAlignment="1">
      <alignment horizontal="center" vertical="center"/>
    </xf>
    <xf numFmtId="0" fontId="27" fillId="0" borderId="0" xfId="7" applyFont="1" applyAlignment="1">
      <alignment horizontal="center" vertical="center"/>
    </xf>
    <xf numFmtId="0" fontId="28" fillId="0" borderId="0" xfId="7" applyFont="1" applyAlignment="1">
      <alignment horizontal="center" vertical="center" wrapText="1"/>
    </xf>
    <xf numFmtId="0" fontId="29" fillId="0" borderId="0" xfId="7" applyFont="1" applyAlignment="1">
      <alignment horizontal="center" vertical="center" wrapText="1"/>
    </xf>
    <xf numFmtId="9" fontId="27" fillId="0" borderId="0" xfId="7" applyNumberFormat="1" applyFont="1" applyAlignment="1">
      <alignment horizontal="center" vertical="center"/>
    </xf>
    <xf numFmtId="0" fontId="24" fillId="0" borderId="0" xfId="7" applyAlignment="1">
      <alignment vertical="center" wrapText="1"/>
    </xf>
    <xf numFmtId="0" fontId="0" fillId="0" borderId="0" xfId="0" applyAlignment="1">
      <alignment horizontal="left" vertical="center" wrapText="1"/>
    </xf>
    <xf numFmtId="0" fontId="24" fillId="0" borderId="0" xfId="7" applyAlignment="1">
      <alignment horizontal="center" vertical="center"/>
    </xf>
    <xf numFmtId="0" fontId="0" fillId="0" borderId="24" xfId="0" applyBorder="1" applyAlignment="1">
      <alignment vertical="center" wrapText="1"/>
    </xf>
    <xf numFmtId="0" fontId="0" fillId="0" borderId="0" xfId="0" applyAlignment="1">
      <alignment horizontal="center" vertical="top"/>
    </xf>
    <xf numFmtId="0" fontId="3" fillId="0" borderId="0" xfId="0" applyFont="1" applyAlignment="1">
      <alignment horizontal="center" vertical="top"/>
    </xf>
    <xf numFmtId="0" fontId="5" fillId="0" borderId="0" xfId="0" applyFont="1" applyAlignment="1">
      <alignment vertical="center" wrapText="1"/>
    </xf>
    <xf numFmtId="1" fontId="32" fillId="0" borderId="1" xfId="0" applyNumberFormat="1" applyFont="1" applyBorder="1" applyAlignment="1">
      <alignment vertical="center" wrapText="1"/>
    </xf>
    <xf numFmtId="0" fontId="25" fillId="0" borderId="0" xfId="7" applyFont="1"/>
    <xf numFmtId="0" fontId="29" fillId="2" borderId="0" xfId="7" applyFont="1" applyFill="1" applyAlignment="1">
      <alignment horizontal="center" vertical="center" wrapText="1"/>
    </xf>
    <xf numFmtId="0" fontId="29" fillId="3" borderId="0" xfId="7" applyFont="1" applyFill="1" applyAlignment="1">
      <alignment horizontal="center" vertical="center" wrapText="1"/>
    </xf>
    <xf numFmtId="0" fontId="29" fillId="4" borderId="0" xfId="7" applyFont="1" applyFill="1" applyAlignment="1">
      <alignment horizontal="center" vertical="center" wrapText="1"/>
    </xf>
    <xf numFmtId="0" fontId="29" fillId="5" borderId="0" xfId="7" applyFont="1" applyFill="1" applyAlignment="1">
      <alignment horizontal="center" vertical="center" wrapText="1"/>
    </xf>
    <xf numFmtId="0" fontId="29" fillId="6" borderId="0" xfId="7"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15" borderId="0" xfId="0" applyFill="1" applyAlignment="1">
      <alignment horizontal="center" vertical="top"/>
    </xf>
    <xf numFmtId="0" fontId="0" fillId="15" borderId="0" xfId="0" applyFill="1"/>
    <xf numFmtId="0" fontId="5" fillId="15" borderId="0" xfId="0" applyFont="1" applyFill="1" applyAlignment="1">
      <alignment vertical="center" wrapText="1"/>
    </xf>
    <xf numFmtId="0" fontId="4" fillId="15" borderId="0" xfId="0" applyFont="1" applyFill="1" applyAlignment="1">
      <alignment horizontal="center" vertical="center" wrapText="1"/>
    </xf>
    <xf numFmtId="0" fontId="39" fillId="0" borderId="0" xfId="0" applyFont="1"/>
    <xf numFmtId="0" fontId="4" fillId="0" borderId="30" xfId="0" applyFont="1" applyBorder="1" applyAlignment="1">
      <alignment horizontal="center" vertical="center" wrapText="1"/>
    </xf>
    <xf numFmtId="0" fontId="38" fillId="0" borderId="0" xfId="0" applyFont="1"/>
    <xf numFmtId="164" fontId="24" fillId="0" borderId="0" xfId="7" applyNumberFormat="1" applyAlignment="1">
      <alignment horizontal="center" vertical="center"/>
    </xf>
    <xf numFmtId="0" fontId="42" fillId="0" borderId="0" xfId="0" applyFont="1" applyAlignment="1">
      <alignment horizontal="center" vertical="center"/>
    </xf>
    <xf numFmtId="0" fontId="43" fillId="0" borderId="33" xfId="0" applyFont="1" applyBorder="1" applyAlignment="1">
      <alignment horizontal="center" vertical="center"/>
    </xf>
    <xf numFmtId="0" fontId="5" fillId="0" borderId="0" xfId="0" applyFont="1"/>
    <xf numFmtId="0" fontId="46" fillId="0" borderId="0" xfId="0" applyFont="1" applyAlignment="1">
      <alignment horizontal="center" vertical="center"/>
    </xf>
    <xf numFmtId="0" fontId="37" fillId="8" borderId="24" xfId="0" applyFont="1" applyFill="1" applyBorder="1" applyAlignment="1">
      <alignment horizontal="center" wrapText="1"/>
    </xf>
    <xf numFmtId="0" fontId="37" fillId="8" borderId="0" xfId="0" applyFont="1" applyFill="1" applyAlignment="1">
      <alignment horizontal="left"/>
    </xf>
    <xf numFmtId="0" fontId="37" fillId="8" borderId="0" xfId="0" applyFont="1" applyFill="1" applyAlignment="1">
      <alignment horizontal="center"/>
    </xf>
    <xf numFmtId="0" fontId="37" fillId="8" borderId="25" xfId="0" applyFont="1" applyFill="1" applyBorder="1" applyAlignment="1">
      <alignment horizontal="center"/>
    </xf>
    <xf numFmtId="0" fontId="0" fillId="0" borderId="0" xfId="0" applyAlignment="1">
      <alignment horizontal="left"/>
    </xf>
    <xf numFmtId="0" fontId="48" fillId="0" borderId="0" xfId="4" applyFont="1" applyBorder="1" applyAlignment="1">
      <alignment horizontal="left" wrapText="1"/>
    </xf>
    <xf numFmtId="0" fontId="49" fillId="0" borderId="0" xfId="0" applyFont="1" applyAlignment="1">
      <alignment wrapText="1"/>
    </xf>
    <xf numFmtId="0" fontId="50" fillId="0" borderId="0" xfId="0" applyFont="1" applyAlignment="1">
      <alignment horizontal="left" vertical="center" wrapText="1"/>
    </xf>
    <xf numFmtId="0" fontId="50" fillId="0" borderId="0" xfId="0" applyFont="1" applyAlignment="1">
      <alignment vertical="center" wrapText="1"/>
    </xf>
    <xf numFmtId="0" fontId="51" fillId="0" borderId="0" xfId="0" applyFont="1" applyAlignment="1">
      <alignment wrapText="1"/>
    </xf>
    <xf numFmtId="0" fontId="38" fillId="0" borderId="0" xfId="0" applyFont="1" applyAlignment="1">
      <alignment horizontal="left" vertical="center" wrapText="1"/>
    </xf>
    <xf numFmtId="0" fontId="38" fillId="0" borderId="0" xfId="0" applyFont="1" applyAlignment="1">
      <alignment vertical="center" wrapText="1"/>
    </xf>
    <xf numFmtId="49" fontId="52" fillId="0" borderId="0" xfId="0" applyNumberFormat="1" applyFont="1" applyAlignment="1">
      <alignment horizontal="left"/>
    </xf>
    <xf numFmtId="0" fontId="38" fillId="0" borderId="0" xfId="0" applyFont="1" applyAlignment="1">
      <alignment wrapText="1"/>
    </xf>
    <xf numFmtId="49" fontId="38" fillId="0" borderId="0" xfId="0" applyNumberFormat="1" applyFont="1" applyAlignment="1">
      <alignment horizontal="left"/>
    </xf>
    <xf numFmtId="0" fontId="38" fillId="16" borderId="0" xfId="0" applyFont="1" applyFill="1" applyAlignment="1">
      <alignment horizontal="left" vertical="center" wrapText="1"/>
    </xf>
    <xf numFmtId="0" fontId="50" fillId="4" borderId="0" xfId="0" applyFont="1" applyFill="1" applyAlignment="1">
      <alignment horizontal="left" vertical="center" wrapText="1"/>
    </xf>
    <xf numFmtId="0" fontId="40" fillId="0" borderId="0" xfId="0" applyFont="1" applyAlignment="1">
      <alignment horizontal="left" wrapText="1"/>
    </xf>
    <xf numFmtId="0" fontId="38" fillId="0" borderId="0" xfId="0" applyFont="1" applyAlignment="1">
      <alignment horizontal="left" wrapText="1"/>
    </xf>
    <xf numFmtId="49" fontId="38" fillId="0" borderId="0" xfId="0" applyNumberFormat="1" applyFont="1" applyAlignment="1">
      <alignment horizontal="left" wrapText="1"/>
    </xf>
    <xf numFmtId="0" fontId="40" fillId="17" borderId="0" xfId="0" applyFont="1" applyFill="1" applyAlignment="1">
      <alignment horizontal="left" vertical="center" wrapText="1"/>
    </xf>
    <xf numFmtId="0" fontId="38" fillId="0" borderId="0" xfId="0" applyFont="1" applyAlignment="1">
      <alignment horizontal="center" vertical="top"/>
    </xf>
    <xf numFmtId="0" fontId="58" fillId="0" borderId="0" xfId="0" applyFont="1" applyAlignment="1">
      <alignment horizontal="center" vertical="center"/>
    </xf>
    <xf numFmtId="0" fontId="38" fillId="0" borderId="25" xfId="0" applyFont="1" applyBorder="1"/>
    <xf numFmtId="0" fontId="4" fillId="0" borderId="0" xfId="0" applyFont="1" applyAlignment="1">
      <alignment horizontal="center" vertical="top"/>
    </xf>
    <xf numFmtId="0" fontId="4" fillId="0" borderId="0" xfId="0" applyFont="1"/>
    <xf numFmtId="0" fontId="47" fillId="0" borderId="0" xfId="3" applyFont="1" applyBorder="1"/>
    <xf numFmtId="0" fontId="59" fillId="0" borderId="0" xfId="0" applyFont="1" applyAlignment="1">
      <alignment horizontal="center" vertical="center"/>
    </xf>
    <xf numFmtId="0" fontId="38" fillId="15" borderId="0" xfId="0" applyFont="1" applyFill="1" applyAlignment="1">
      <alignment horizontal="center" vertical="top"/>
    </xf>
    <xf numFmtId="0" fontId="38" fillId="15" borderId="0" xfId="0" applyFont="1" applyFill="1"/>
    <xf numFmtId="0" fontId="60" fillId="13" borderId="20" xfId="0" applyFont="1" applyFill="1" applyBorder="1" applyAlignment="1">
      <alignment horizontal="center"/>
    </xf>
    <xf numFmtId="0" fontId="38" fillId="0" borderId="0" xfId="0" applyFont="1" applyAlignment="1">
      <alignment horizontal="center" vertical="center" wrapText="1"/>
    </xf>
    <xf numFmtId="0" fontId="5" fillId="0" borderId="28" xfId="0" applyFont="1" applyBorder="1" applyAlignment="1">
      <alignment horizontal="center"/>
    </xf>
    <xf numFmtId="0" fontId="5" fillId="0" borderId="27" xfId="0" applyFont="1" applyBorder="1" applyAlignment="1">
      <alignment horizontal="center"/>
    </xf>
    <xf numFmtId="0" fontId="5" fillId="0" borderId="29" xfId="0" applyFont="1" applyBorder="1" applyAlignment="1">
      <alignment horizontal="center"/>
    </xf>
    <xf numFmtId="0" fontId="62" fillId="0" borderId="0" xfId="7" applyFont="1"/>
    <xf numFmtId="0" fontId="62" fillId="0" borderId="0" xfId="7" applyFont="1" applyAlignment="1">
      <alignment vertical="center" wrapText="1"/>
    </xf>
    <xf numFmtId="0" fontId="47" fillId="0" borderId="0" xfId="3" applyFont="1" applyBorder="1" applyAlignment="1">
      <alignment vertical="center" wrapText="1"/>
    </xf>
    <xf numFmtId="0" fontId="63" fillId="18" borderId="0" xfId="1" applyFont="1" applyFill="1" applyBorder="1" applyAlignment="1">
      <alignment horizontal="left" vertical="center" wrapText="1"/>
    </xf>
    <xf numFmtId="0" fontId="38" fillId="0" borderId="43" xfId="0" applyFont="1" applyBorder="1"/>
    <xf numFmtId="0" fontId="64" fillId="0" borderId="44" xfId="0" applyFont="1" applyBorder="1" applyAlignment="1">
      <alignment vertical="center"/>
    </xf>
    <xf numFmtId="0" fontId="64" fillId="0" borderId="47" xfId="0" applyFont="1" applyBorder="1" applyAlignment="1">
      <alignment vertical="center"/>
    </xf>
    <xf numFmtId="0" fontId="25" fillId="0" borderId="4" xfId="0" applyFont="1" applyBorder="1" applyAlignment="1">
      <alignment vertical="center"/>
    </xf>
    <xf numFmtId="0" fontId="38" fillId="0" borderId="45" xfId="0" applyFont="1" applyBorder="1"/>
    <xf numFmtId="0" fontId="38" fillId="0" borderId="48" xfId="0" applyFont="1" applyBorder="1"/>
    <xf numFmtId="0" fontId="64" fillId="0" borderId="42" xfId="0" applyFont="1" applyBorder="1" applyAlignment="1">
      <alignment vertical="center"/>
    </xf>
    <xf numFmtId="0" fontId="25" fillId="0" borderId="49" xfId="0" applyFont="1" applyBorder="1" applyAlignment="1">
      <alignment vertical="center"/>
    </xf>
    <xf numFmtId="0" fontId="63" fillId="0" borderId="0" xfId="1" applyFont="1" applyBorder="1" applyAlignment="1">
      <alignment horizontal="left" vertical="center"/>
    </xf>
    <xf numFmtId="0" fontId="38" fillId="0" borderId="0" xfId="0" applyFont="1" applyAlignment="1">
      <alignment vertical="center"/>
    </xf>
    <xf numFmtId="0" fontId="38" fillId="15" borderId="0" xfId="0" applyFont="1" applyFill="1" applyAlignment="1">
      <alignment vertical="center"/>
    </xf>
    <xf numFmtId="0" fontId="65" fillId="10" borderId="0" xfId="0" applyFont="1" applyFill="1" applyAlignment="1">
      <alignment horizontal="center" vertical="center" wrapText="1"/>
    </xf>
    <xf numFmtId="0" fontId="11" fillId="0" borderId="0" xfId="3" applyBorder="1" applyAlignment="1">
      <alignment vertical="center" wrapText="1"/>
    </xf>
    <xf numFmtId="0" fontId="38" fillId="0" borderId="10" xfId="0" applyFont="1" applyBorder="1" applyAlignment="1">
      <alignment vertical="center" wrapText="1"/>
    </xf>
    <xf numFmtId="0" fontId="38" fillId="0" borderId="12" xfId="0" applyFont="1" applyBorder="1" applyAlignment="1">
      <alignment vertical="center" wrapText="1"/>
    </xf>
    <xf numFmtId="0" fontId="38" fillId="0" borderId="13" xfId="0" applyFont="1" applyBorder="1"/>
    <xf numFmtId="0" fontId="38" fillId="0" borderId="14" xfId="0" applyFont="1" applyBorder="1" applyAlignment="1">
      <alignment vertical="center" wrapText="1"/>
    </xf>
    <xf numFmtId="0" fontId="38" fillId="0" borderId="15" xfId="0" applyFont="1" applyBorder="1"/>
    <xf numFmtId="0" fontId="38" fillId="0" borderId="16" xfId="0" applyFont="1" applyBorder="1"/>
    <xf numFmtId="0" fontId="38" fillId="0" borderId="5" xfId="0" applyFont="1" applyBorder="1"/>
    <xf numFmtId="0" fontId="38" fillId="0" borderId="11" xfId="0" applyFont="1" applyBorder="1"/>
    <xf numFmtId="0" fontId="24" fillId="0" borderId="0" xfId="7" applyAlignment="1">
      <alignment horizontal="right" vertical="center"/>
    </xf>
    <xf numFmtId="0" fontId="37" fillId="8" borderId="0" xfId="0" applyFont="1" applyFill="1" applyAlignment="1">
      <alignment vertical="center"/>
    </xf>
    <xf numFmtId="0" fontId="66" fillId="0" borderId="0" xfId="0" applyFont="1"/>
    <xf numFmtId="164" fontId="41" fillId="14" borderId="55" xfId="0" applyNumberFormat="1" applyFont="1" applyFill="1" applyBorder="1" applyAlignment="1">
      <alignment horizontal="center" vertical="center"/>
    </xf>
    <xf numFmtId="164" fontId="41" fillId="14" borderId="57" xfId="0" applyNumberFormat="1" applyFont="1" applyFill="1" applyBorder="1" applyAlignment="1">
      <alignment horizontal="center" vertical="center"/>
    </xf>
    <xf numFmtId="164" fontId="41" fillId="14" borderId="58" xfId="0" applyNumberFormat="1" applyFont="1" applyFill="1" applyBorder="1" applyAlignment="1">
      <alignment horizontal="center" vertical="center"/>
    </xf>
    <xf numFmtId="164" fontId="41" fillId="14" borderId="59" xfId="0" applyNumberFormat="1" applyFont="1" applyFill="1" applyBorder="1" applyAlignment="1">
      <alignment horizontal="center" vertical="center"/>
    </xf>
    <xf numFmtId="0" fontId="0" fillId="0" borderId="10" xfId="0" applyBorder="1" applyAlignment="1">
      <alignment horizontal="center" vertical="top"/>
    </xf>
    <xf numFmtId="0" fontId="46" fillId="0" borderId="12" xfId="0" applyFont="1" applyBorder="1" applyAlignment="1">
      <alignment horizontal="center" vertical="center"/>
    </xf>
    <xf numFmtId="0" fontId="0" fillId="0" borderId="12" xfId="0" applyBorder="1" applyAlignment="1">
      <alignment horizontal="center" vertical="top"/>
    </xf>
    <xf numFmtId="0" fontId="3" fillId="0" borderId="12" xfId="0" applyFont="1" applyBorder="1" applyAlignment="1">
      <alignment horizontal="center" vertical="top"/>
    </xf>
    <xf numFmtId="0" fontId="0" fillId="0" borderId="13" xfId="0" applyBorder="1"/>
    <xf numFmtId="164" fontId="41" fillId="14" borderId="62" xfId="0" applyNumberFormat="1" applyFont="1" applyFill="1" applyBorder="1" applyAlignment="1">
      <alignment horizontal="center" vertical="center"/>
    </xf>
    <xf numFmtId="164" fontId="41" fillId="14" borderId="67" xfId="0" applyNumberFormat="1" applyFont="1" applyFill="1" applyBorder="1" applyAlignment="1">
      <alignment horizontal="center" vertical="center"/>
    </xf>
    <xf numFmtId="0" fontId="33" fillId="0" borderId="20" xfId="0" applyFont="1" applyBorder="1" applyAlignment="1">
      <alignment horizontal="center" vertical="top"/>
    </xf>
    <xf numFmtId="0" fontId="40" fillId="13" borderId="20" xfId="0" applyFont="1" applyFill="1" applyBorder="1" applyAlignment="1">
      <alignment horizontal="center" vertical="center"/>
    </xf>
    <xf numFmtId="0" fontId="68" fillId="0" borderId="0" xfId="0" applyFont="1" applyAlignment="1">
      <alignment horizontal="center" vertical="center"/>
    </xf>
    <xf numFmtId="0" fontId="67" fillId="0" borderId="0" xfId="0" applyFont="1"/>
    <xf numFmtId="0" fontId="35" fillId="10" borderId="0" xfId="0" applyFont="1" applyFill="1" applyAlignment="1">
      <alignment vertical="top" wrapText="1"/>
    </xf>
    <xf numFmtId="0" fontId="35" fillId="10" borderId="25" xfId="0" applyFont="1" applyFill="1" applyBorder="1" applyAlignment="1">
      <alignment vertical="top" wrapText="1"/>
    </xf>
    <xf numFmtId="164" fontId="41" fillId="14" borderId="69" xfId="0" applyNumberFormat="1" applyFont="1" applyFill="1" applyBorder="1" applyAlignment="1">
      <alignment horizontal="center" vertical="center"/>
    </xf>
    <xf numFmtId="0" fontId="7" fillId="0" borderId="0" xfId="0" applyFont="1" applyAlignment="1">
      <alignment horizontal="center" vertical="center"/>
    </xf>
    <xf numFmtId="164" fontId="41" fillId="14" borderId="72" xfId="0" applyNumberFormat="1" applyFont="1" applyFill="1" applyBorder="1" applyAlignment="1">
      <alignment horizontal="center" vertical="center"/>
    </xf>
    <xf numFmtId="0" fontId="35" fillId="10" borderId="24"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38" fillId="0" borderId="0" xfId="0" applyFont="1" applyAlignment="1">
      <alignment horizontal="center"/>
    </xf>
    <xf numFmtId="0" fontId="64" fillId="0" borderId="10" xfId="0" applyFont="1" applyBorder="1" applyAlignment="1">
      <alignment vertical="center"/>
    </xf>
    <xf numFmtId="0" fontId="38" fillId="0" borderId="18" xfId="0" applyFont="1" applyBorder="1"/>
    <xf numFmtId="0" fontId="38" fillId="0" borderId="46" xfId="0" applyFont="1" applyBorder="1"/>
    <xf numFmtId="0" fontId="38" fillId="0" borderId="56" xfId="0" applyFont="1" applyBorder="1"/>
    <xf numFmtId="0" fontId="64" fillId="0" borderId="63" xfId="0" applyFont="1" applyBorder="1" applyAlignment="1">
      <alignment vertical="center"/>
    </xf>
    <xf numFmtId="0" fontId="38" fillId="0" borderId="17" xfId="0" applyFont="1" applyBorder="1"/>
    <xf numFmtId="0" fontId="25" fillId="0" borderId="45" xfId="0" applyFont="1" applyBorder="1" applyAlignment="1">
      <alignment vertical="center"/>
    </xf>
    <xf numFmtId="0" fontId="25" fillId="0" borderId="46" xfId="0" applyFont="1" applyBorder="1" applyAlignment="1">
      <alignment vertical="center"/>
    </xf>
    <xf numFmtId="0" fontId="25" fillId="0" borderId="19" xfId="0" applyFont="1" applyBorder="1" applyAlignment="1">
      <alignment vertical="center"/>
    </xf>
    <xf numFmtId="0" fontId="25" fillId="0" borderId="48" xfId="0" applyFont="1" applyBorder="1" applyAlignment="1">
      <alignment vertical="center"/>
    </xf>
    <xf numFmtId="0" fontId="25" fillId="0" borderId="17" xfId="0" applyFont="1" applyBorder="1" applyAlignment="1">
      <alignment vertical="center"/>
    </xf>
    <xf numFmtId="0" fontId="64" fillId="0" borderId="44" xfId="0" applyFont="1" applyBorder="1" applyAlignment="1">
      <alignment vertical="center" wrapText="1"/>
    </xf>
    <xf numFmtId="0" fontId="66" fillId="0" borderId="0" xfId="0" applyFont="1" applyAlignment="1">
      <alignment vertical="center" wrapText="1"/>
    </xf>
    <xf numFmtId="0" fontId="37" fillId="8" borderId="0" xfId="0" applyFont="1" applyFill="1" applyAlignment="1">
      <alignment horizontal="left" vertical="center"/>
    </xf>
    <xf numFmtId="0" fontId="19" fillId="0" borderId="0" xfId="6"/>
    <xf numFmtId="0" fontId="19" fillId="0" borderId="0" xfId="6" applyAlignment="1">
      <alignment vertical="center"/>
    </xf>
    <xf numFmtId="0" fontId="36" fillId="10" borderId="21" xfId="0" applyFont="1" applyFill="1" applyBorder="1" applyAlignment="1">
      <alignment horizontal="center" vertical="center" wrapText="1"/>
    </xf>
    <xf numFmtId="0" fontId="36" fillId="10" borderId="22" xfId="0" applyFont="1" applyFill="1" applyBorder="1" applyAlignment="1">
      <alignment horizontal="center" vertical="center" wrapText="1"/>
    </xf>
    <xf numFmtId="0" fontId="36" fillId="10" borderId="23" xfId="0" applyFont="1" applyFill="1" applyBorder="1" applyAlignment="1">
      <alignment horizontal="center" vertical="center" wrapText="1"/>
    </xf>
    <xf numFmtId="0" fontId="33" fillId="0" borderId="27" xfId="0" applyFont="1" applyBorder="1" applyAlignment="1">
      <alignment horizontal="center" vertical="top"/>
    </xf>
    <xf numFmtId="0" fontId="33" fillId="0" borderId="29" xfId="0" applyFont="1" applyBorder="1" applyAlignment="1">
      <alignment horizontal="center" vertical="top"/>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33" fillId="0" borderId="42" xfId="0" applyFont="1" applyBorder="1" applyAlignment="1">
      <alignment horizontal="left" vertical="top" wrapText="1"/>
    </xf>
    <xf numFmtId="0" fontId="33" fillId="0" borderId="43" xfId="0" applyFont="1" applyBorder="1" applyAlignment="1">
      <alignment horizontal="left" vertical="top" wrapText="1"/>
    </xf>
    <xf numFmtId="0" fontId="33" fillId="0" borderId="56" xfId="0" applyFont="1" applyBorder="1" applyAlignment="1">
      <alignment horizontal="left" vertical="top" wrapText="1"/>
    </xf>
    <xf numFmtId="0" fontId="4" fillId="0" borderId="7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0" xfId="0" applyAlignment="1">
      <alignment horizontal="center"/>
    </xf>
    <xf numFmtId="0" fontId="4" fillId="0" borderId="52" xfId="0" applyFont="1" applyBorder="1" applyAlignment="1">
      <alignment horizontal="center" vertical="center" wrapText="1"/>
    </xf>
    <xf numFmtId="0" fontId="4" fillId="0" borderId="17" xfId="0" applyFont="1" applyBorder="1" applyAlignment="1">
      <alignment horizontal="center" vertical="center" wrapText="1"/>
    </xf>
    <xf numFmtId="0" fontId="33" fillId="0" borderId="47" xfId="0" applyFont="1" applyBorder="1" applyAlignment="1">
      <alignment vertical="top" wrapText="1"/>
    </xf>
    <xf numFmtId="0" fontId="33" fillId="0" borderId="48" xfId="0" applyFont="1" applyBorder="1" applyAlignment="1">
      <alignment vertical="top" wrapText="1"/>
    </xf>
    <xf numFmtId="0" fontId="33" fillId="0" borderId="19" xfId="0" applyFont="1" applyBorder="1" applyAlignment="1">
      <alignment vertical="top" wrapText="1"/>
    </xf>
    <xf numFmtId="0" fontId="7" fillId="0" borderId="2" xfId="0" applyFont="1" applyBorder="1" applyAlignment="1">
      <alignment horizontal="center" vertical="center"/>
    </xf>
    <xf numFmtId="0" fontId="7" fillId="0" borderId="41" xfId="0" applyFont="1" applyBorder="1" applyAlignment="1">
      <alignment horizontal="center" vertical="center"/>
    </xf>
    <xf numFmtId="0" fontId="7" fillId="0" borderId="51" xfId="0" applyFont="1" applyBorder="1" applyAlignment="1">
      <alignment horizontal="center" vertical="center"/>
    </xf>
    <xf numFmtId="0" fontId="34" fillId="10" borderId="34" xfId="0" applyFont="1" applyFill="1" applyBorder="1" applyAlignment="1">
      <alignment horizontal="center" vertical="center"/>
    </xf>
    <xf numFmtId="0" fontId="34" fillId="10" borderId="35" xfId="0" applyFont="1" applyFill="1" applyBorder="1" applyAlignment="1">
      <alignment horizontal="center" vertical="center"/>
    </xf>
    <xf numFmtId="0" fontId="34" fillId="10" borderId="36" xfId="0" applyFont="1" applyFill="1" applyBorder="1" applyAlignment="1">
      <alignment horizontal="center" vertical="center"/>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0" xfId="0" applyFont="1" applyBorder="1" applyAlignment="1">
      <alignment horizontal="center"/>
    </xf>
    <xf numFmtId="164" fontId="29" fillId="0" borderId="20" xfId="0" applyNumberFormat="1" applyFont="1" applyBorder="1" applyAlignment="1">
      <alignment horizontal="center" vertical="center"/>
    </xf>
    <xf numFmtId="164" fontId="29" fillId="14" borderId="20" xfId="0" applyNumberFormat="1" applyFont="1" applyFill="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3" fillId="12" borderId="12" xfId="0" applyFont="1" applyFill="1" applyBorder="1" applyAlignment="1">
      <alignment horizontal="center" vertical="center" wrapText="1"/>
    </xf>
    <xf numFmtId="0" fontId="43" fillId="12" borderId="0" xfId="0" applyFont="1" applyFill="1" applyAlignment="1">
      <alignment horizontal="center" vertical="center" wrapText="1"/>
    </xf>
    <xf numFmtId="0" fontId="43" fillId="12" borderId="13" xfId="0" applyFont="1" applyFill="1" applyBorder="1" applyAlignment="1">
      <alignment horizontal="center" vertical="center" wrapText="1"/>
    </xf>
    <xf numFmtId="0" fontId="33" fillId="0" borderId="38" xfId="0" applyFont="1" applyBorder="1" applyAlignment="1">
      <alignment horizontal="center" vertical="top"/>
    </xf>
    <xf numFmtId="0" fontId="33" fillId="0" borderId="68" xfId="0" applyFont="1" applyBorder="1" applyAlignment="1">
      <alignment horizontal="center" vertical="top"/>
    </xf>
    <xf numFmtId="0" fontId="33" fillId="0" borderId="39" xfId="0" applyFont="1" applyBorder="1" applyAlignment="1">
      <alignment horizontal="center" vertical="top"/>
    </xf>
    <xf numFmtId="0" fontId="36" fillId="10" borderId="60"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36" fillId="10" borderId="11" xfId="0" applyFont="1" applyFill="1" applyBorder="1" applyAlignment="1">
      <alignment horizontal="center" vertical="center" wrapText="1"/>
    </xf>
    <xf numFmtId="0" fontId="34" fillId="10" borderId="24" xfId="0" applyFont="1" applyFill="1" applyBorder="1" applyAlignment="1">
      <alignment vertical="top" wrapText="1"/>
    </xf>
    <xf numFmtId="0" fontId="34" fillId="10" borderId="0" xfId="0" applyFont="1" applyFill="1" applyAlignment="1">
      <alignment vertical="top" wrapText="1"/>
    </xf>
    <xf numFmtId="0" fontId="34" fillId="10" borderId="13" xfId="0" applyFont="1" applyFill="1" applyBorder="1" applyAlignment="1">
      <alignment vertical="top" wrapText="1"/>
    </xf>
    <xf numFmtId="0" fontId="30" fillId="11" borderId="24" xfId="0" applyFont="1" applyFill="1" applyBorder="1" applyAlignment="1">
      <alignment vertical="top" wrapText="1"/>
    </xf>
    <xf numFmtId="0" fontId="30" fillId="11" borderId="0" xfId="0" applyFont="1" applyFill="1" applyAlignment="1">
      <alignment vertical="top" wrapText="1"/>
    </xf>
    <xf numFmtId="0" fontId="30" fillId="11" borderId="13" xfId="0" applyFont="1" applyFill="1" applyBorder="1" applyAlignment="1">
      <alignment vertical="top" wrapText="1"/>
    </xf>
    <xf numFmtId="14" fontId="37" fillId="8" borderId="0" xfId="0" applyNumberFormat="1" applyFont="1" applyFill="1" applyAlignment="1">
      <alignment horizontal="center"/>
    </xf>
    <xf numFmtId="0" fontId="37" fillId="8" borderId="0" xfId="0" applyFont="1" applyFill="1" applyAlignment="1">
      <alignment horizontal="center"/>
    </xf>
    <xf numFmtId="0" fontId="37" fillId="8" borderId="13" xfId="0" applyFont="1" applyFill="1" applyBorder="1" applyAlignment="1">
      <alignment horizontal="center"/>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53" fillId="11" borderId="24" xfId="0" applyFont="1" applyFill="1" applyBorder="1" applyAlignment="1">
      <alignment vertical="top" wrapText="1"/>
    </xf>
    <xf numFmtId="0" fontId="53" fillId="11" borderId="0" xfId="0" applyFont="1" applyFill="1" applyAlignment="1">
      <alignment vertical="top" wrapText="1"/>
    </xf>
    <xf numFmtId="0" fontId="53" fillId="11" borderId="25" xfId="0" applyFont="1" applyFill="1" applyBorder="1" applyAlignment="1">
      <alignment vertical="top" wrapText="1"/>
    </xf>
    <xf numFmtId="0" fontId="31" fillId="11" borderId="24" xfId="0" applyFont="1" applyFill="1" applyBorder="1" applyAlignment="1">
      <alignment horizontal="center" vertical="center" wrapText="1"/>
    </xf>
    <xf numFmtId="0" fontId="30" fillId="11" borderId="0" xfId="0" applyFont="1" applyFill="1" applyAlignment="1">
      <alignment horizontal="center" vertical="center" wrapText="1"/>
    </xf>
    <xf numFmtId="0" fontId="30" fillId="11" borderId="25" xfId="0" applyFont="1" applyFill="1" applyBorder="1" applyAlignment="1">
      <alignment horizontal="center" vertical="center" wrapText="1"/>
    </xf>
    <xf numFmtId="0" fontId="41" fillId="13" borderId="29" xfId="0" applyFont="1" applyFill="1" applyBorder="1" applyAlignment="1">
      <alignment horizontal="center"/>
    </xf>
    <xf numFmtId="0" fontId="38" fillId="0" borderId="10" xfId="0" applyFont="1" applyBorder="1"/>
    <xf numFmtId="0" fontId="38" fillId="0" borderId="5" xfId="0" applyFont="1" applyBorder="1"/>
    <xf numFmtId="0" fontId="38" fillId="0" borderId="11" xfId="0" applyFont="1" applyBorder="1"/>
    <xf numFmtId="0" fontId="38" fillId="0" borderId="10"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0" xfId="0" applyFont="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2" xfId="0" applyFont="1" applyBorder="1"/>
    <xf numFmtId="0" fontId="38" fillId="0" borderId="41" xfId="0" applyFont="1" applyBorder="1"/>
    <xf numFmtId="0" fontId="38" fillId="0" borderId="3" xfId="0" applyFont="1" applyBorder="1"/>
    <xf numFmtId="0" fontId="41" fillId="13" borderId="28" xfId="0" applyFont="1" applyFill="1" applyBorder="1" applyAlignment="1">
      <alignment horizontal="center"/>
    </xf>
    <xf numFmtId="0" fontId="41" fillId="13" borderId="27" xfId="0" applyFont="1" applyFill="1" applyBorder="1" applyAlignment="1">
      <alignment horizontal="center"/>
    </xf>
    <xf numFmtId="0" fontId="34" fillId="15" borderId="0" xfId="2" applyFont="1" applyFill="1" applyBorder="1" applyAlignment="1">
      <alignment horizontal="left" vertical="center" wrapText="1"/>
    </xf>
    <xf numFmtId="0" fontId="38" fillId="0" borderId="2" xfId="0" applyFont="1" applyBorder="1" applyAlignment="1">
      <alignment vertical="center" wrapText="1"/>
    </xf>
    <xf numFmtId="0" fontId="38" fillId="0" borderId="41" xfId="0" applyFont="1" applyBorder="1" applyAlignment="1">
      <alignment vertical="center" wrapText="1"/>
    </xf>
    <xf numFmtId="0" fontId="38" fillId="0" borderId="3" xfId="0" applyFont="1" applyBorder="1" applyAlignment="1">
      <alignment vertical="center" wrapText="1"/>
    </xf>
    <xf numFmtId="0" fontId="38" fillId="0" borderId="24" xfId="0" applyFont="1" applyBorder="1" applyAlignment="1">
      <alignment horizontal="center" vertical="center" wrapText="1"/>
    </xf>
    <xf numFmtId="0" fontId="35" fillId="10" borderId="24" xfId="0" applyFont="1" applyFill="1" applyBorder="1" applyAlignment="1">
      <alignment vertical="top" wrapText="1"/>
    </xf>
    <xf numFmtId="0" fontId="35" fillId="10" borderId="0" xfId="0" applyFont="1" applyFill="1" applyAlignment="1">
      <alignment vertical="top" wrapText="1"/>
    </xf>
    <xf numFmtId="0" fontId="35" fillId="10" borderId="25" xfId="0" applyFont="1" applyFill="1" applyBorder="1" applyAlignment="1">
      <alignment vertical="top" wrapText="1"/>
    </xf>
    <xf numFmtId="0" fontId="38" fillId="0" borderId="2" xfId="0" applyFont="1" applyBorder="1" applyAlignment="1">
      <alignment horizontal="left" vertical="center" wrapText="1"/>
    </xf>
    <xf numFmtId="0" fontId="38" fillId="0" borderId="41" xfId="0" applyFont="1" applyBorder="1" applyAlignment="1">
      <alignment horizontal="left" vertical="center" wrapText="1"/>
    </xf>
    <xf numFmtId="0" fontId="38" fillId="0" borderId="3" xfId="0" applyFont="1" applyBorder="1" applyAlignment="1">
      <alignment horizontal="left" vertical="center" wrapText="1"/>
    </xf>
    <xf numFmtId="0" fontId="34" fillId="10" borderId="24" xfId="0" applyFont="1" applyFill="1" applyBorder="1" applyAlignment="1">
      <alignment horizontal="center" vertical="center"/>
    </xf>
    <xf numFmtId="0" fontId="34" fillId="10" borderId="0" xfId="0" applyFont="1" applyFill="1" applyAlignment="1">
      <alignment horizontal="center" vertical="center"/>
    </xf>
    <xf numFmtId="0" fontId="4" fillId="0" borderId="53" xfId="0" applyFont="1" applyBorder="1" applyAlignment="1">
      <alignment horizontal="center" vertical="center" wrapText="1"/>
    </xf>
    <xf numFmtId="0" fontId="55" fillId="15" borderId="2" xfId="2" applyFont="1" applyFill="1" applyBorder="1" applyAlignment="1">
      <alignment vertical="center" wrapText="1"/>
    </xf>
    <xf numFmtId="0" fontId="55" fillId="15" borderId="41" xfId="2" applyFont="1" applyFill="1" applyBorder="1" applyAlignment="1">
      <alignment vertical="center" wrapText="1"/>
    </xf>
    <xf numFmtId="0" fontId="55" fillId="15" borderId="3" xfId="2" applyFont="1" applyFill="1" applyBorder="1" applyAlignment="1">
      <alignment vertical="center" wrapText="1"/>
    </xf>
    <xf numFmtId="0" fontId="31" fillId="11" borderId="24" xfId="0" applyFont="1" applyFill="1" applyBorder="1" applyAlignment="1">
      <alignment vertical="top" wrapText="1"/>
    </xf>
    <xf numFmtId="0" fontId="31" fillId="11" borderId="0" xfId="0" applyFont="1" applyFill="1" applyAlignment="1">
      <alignment vertical="top" wrapText="1"/>
    </xf>
    <xf numFmtId="0" fontId="33" fillId="0" borderId="40" xfId="0" applyFont="1" applyBorder="1" applyAlignment="1">
      <alignment horizontal="center" vertical="top"/>
    </xf>
    <xf numFmtId="0" fontId="33" fillId="0" borderId="47" xfId="0" applyFont="1" applyBorder="1" applyAlignment="1">
      <alignment horizontal="center" vertical="top" wrapText="1"/>
    </xf>
    <xf numFmtId="0" fontId="33" fillId="0" borderId="48" xfId="0" applyFont="1" applyBorder="1" applyAlignment="1">
      <alignment horizontal="center" vertical="top" wrapText="1"/>
    </xf>
    <xf numFmtId="0" fontId="33" fillId="0" borderId="19" xfId="0" applyFont="1" applyBorder="1" applyAlignment="1">
      <alignment horizontal="center" vertical="top"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1" xfId="0" applyFont="1" applyBorder="1" applyAlignment="1">
      <alignment horizontal="center" vertical="center"/>
    </xf>
    <xf numFmtId="0" fontId="33" fillId="0" borderId="63" xfId="0" applyFont="1" applyBorder="1" applyAlignment="1">
      <alignment horizontal="center" vertical="top" wrapText="1"/>
    </xf>
    <xf numFmtId="0" fontId="33" fillId="0" borderId="17" xfId="0" applyFont="1" applyBorder="1" applyAlignment="1">
      <alignment horizontal="center" vertical="top" wrapText="1"/>
    </xf>
    <xf numFmtId="0" fontId="33" fillId="0" borderId="64" xfId="0" applyFont="1" applyBorder="1" applyAlignment="1">
      <alignment horizontal="center" vertical="top" wrapText="1"/>
    </xf>
    <xf numFmtId="0" fontId="33" fillId="0" borderId="65" xfId="0" applyFont="1" applyBorder="1" applyAlignment="1">
      <alignment horizontal="left" vertical="top" wrapText="1"/>
    </xf>
    <xf numFmtId="0" fontId="33" fillId="0" borderId="18" xfId="0" applyFont="1" applyBorder="1" applyAlignment="1">
      <alignment horizontal="left" vertical="top" wrapText="1"/>
    </xf>
    <xf numFmtId="0" fontId="33" fillId="0" borderId="66" xfId="0" applyFont="1" applyBorder="1" applyAlignment="1">
      <alignment horizontal="left" vertical="top" wrapText="1"/>
    </xf>
    <xf numFmtId="0" fontId="38" fillId="0" borderId="5" xfId="0" applyFont="1" applyBorder="1" applyAlignment="1">
      <alignment horizontal="center" vertical="top"/>
    </xf>
    <xf numFmtId="0" fontId="35" fillId="10" borderId="24" xfId="0" applyFont="1" applyFill="1" applyBorder="1" applyAlignment="1">
      <alignment horizontal="left" vertical="top" wrapText="1"/>
    </xf>
    <xf numFmtId="0" fontId="35" fillId="10" borderId="0" xfId="0" applyFont="1" applyFill="1" applyAlignment="1">
      <alignment horizontal="left" vertical="top" wrapText="1"/>
    </xf>
    <xf numFmtId="0" fontId="35" fillId="10" borderId="13" xfId="0" applyFont="1" applyFill="1" applyBorder="1" applyAlignment="1">
      <alignment horizontal="left" vertical="top" wrapText="1"/>
    </xf>
    <xf numFmtId="0" fontId="31" fillId="11" borderId="24" xfId="0" applyFont="1" applyFill="1" applyBorder="1" applyAlignment="1">
      <alignment horizontal="left" vertical="top" wrapText="1"/>
    </xf>
    <xf numFmtId="0" fontId="31" fillId="11" borderId="0" xfId="0" applyFont="1" applyFill="1" applyAlignment="1">
      <alignment horizontal="left" vertical="top" wrapText="1"/>
    </xf>
    <xf numFmtId="0" fontId="31" fillId="11" borderId="13" xfId="0" applyFont="1" applyFill="1" applyBorder="1" applyAlignment="1">
      <alignment horizontal="left" vertical="top" wrapText="1"/>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35" fillId="10" borderId="24" xfId="0" applyFont="1" applyFill="1" applyBorder="1" applyAlignment="1">
      <alignment vertical="center" wrapText="1"/>
    </xf>
    <xf numFmtId="0" fontId="35" fillId="10" borderId="0" xfId="0" applyFont="1" applyFill="1" applyAlignment="1">
      <alignment vertical="center" wrapText="1"/>
    </xf>
    <xf numFmtId="0" fontId="35" fillId="10" borderId="25" xfId="0" applyFont="1" applyFill="1" applyBorder="1" applyAlignment="1">
      <alignment vertical="center" wrapText="1"/>
    </xf>
    <xf numFmtId="0" fontId="63" fillId="0" borderId="50" xfId="1" applyFont="1" applyBorder="1" applyAlignment="1">
      <alignment horizontal="left" vertical="center" wrapText="1"/>
    </xf>
    <xf numFmtId="0" fontId="37" fillId="8" borderId="24" xfId="0" applyFont="1" applyFill="1" applyBorder="1" applyAlignment="1">
      <alignment horizontal="left" vertical="center" wrapText="1"/>
    </xf>
    <xf numFmtId="0" fontId="37" fillId="8" borderId="0" xfId="0" applyFont="1" applyFill="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xf>
    <xf numFmtId="0" fontId="41" fillId="13" borderId="2" xfId="0" applyFont="1" applyFill="1" applyBorder="1" applyAlignment="1">
      <alignment horizontal="left" vertical="center"/>
    </xf>
    <xf numFmtId="0" fontId="41" fillId="13" borderId="41" xfId="0" applyFont="1" applyFill="1" applyBorder="1" applyAlignment="1">
      <alignment horizontal="left" vertical="center"/>
    </xf>
    <xf numFmtId="0" fontId="41" fillId="13" borderId="3" xfId="0" applyFont="1" applyFill="1" applyBorder="1" applyAlignment="1">
      <alignment horizontal="left" vertical="center"/>
    </xf>
    <xf numFmtId="0" fontId="55" fillId="15" borderId="38" xfId="0" applyFont="1" applyFill="1" applyBorder="1" applyAlignment="1">
      <alignment horizontal="center"/>
    </xf>
    <xf numFmtId="0" fontId="40" fillId="13" borderId="20" xfId="0" applyFont="1" applyFill="1" applyBorder="1" applyAlignment="1">
      <alignment horizontal="center"/>
    </xf>
    <xf numFmtId="0" fontId="40" fillId="13" borderId="2" xfId="0" applyFont="1" applyFill="1" applyBorder="1" applyAlignment="1">
      <alignment horizontal="center"/>
    </xf>
    <xf numFmtId="0" fontId="40" fillId="13" borderId="3" xfId="0" applyFont="1" applyFill="1" applyBorder="1" applyAlignment="1">
      <alignment horizontal="center"/>
    </xf>
    <xf numFmtId="0" fontId="56" fillId="15" borderId="38" xfId="0" applyFont="1" applyFill="1" applyBorder="1" applyAlignment="1">
      <alignment horizontal="center"/>
    </xf>
    <xf numFmtId="9" fontId="40" fillId="13" borderId="20" xfId="8" applyFont="1" applyFill="1" applyBorder="1" applyAlignment="1">
      <alignment horizontal="center"/>
    </xf>
    <xf numFmtId="9" fontId="40" fillId="13" borderId="2" xfId="8" applyFont="1" applyFill="1" applyBorder="1" applyAlignment="1">
      <alignment horizontal="center"/>
    </xf>
    <xf numFmtId="9" fontId="40" fillId="13" borderId="3" xfId="8" applyFont="1" applyFill="1" applyBorder="1" applyAlignment="1">
      <alignment horizontal="center"/>
    </xf>
    <xf numFmtId="1" fontId="40" fillId="13" borderId="20" xfId="0" applyNumberFormat="1" applyFont="1" applyFill="1" applyBorder="1" applyAlignment="1">
      <alignment horizontal="center"/>
    </xf>
    <xf numFmtId="0" fontId="55" fillId="15" borderId="28" xfId="0" applyFont="1" applyFill="1" applyBorder="1" applyAlignment="1">
      <alignment horizontal="center"/>
    </xf>
    <xf numFmtId="0" fontId="38" fillId="0" borderId="44" xfId="0" applyFont="1" applyBorder="1" applyAlignment="1">
      <alignment horizontal="center"/>
    </xf>
    <xf numFmtId="0" fontId="38" fillId="0" borderId="46" xfId="0" applyFont="1" applyBorder="1" applyAlignment="1">
      <alignment horizontal="center"/>
    </xf>
    <xf numFmtId="0" fontId="37" fillId="8" borderId="24" xfId="0" applyFont="1" applyFill="1" applyBorder="1" applyAlignment="1">
      <alignment horizontal="right" wrapText="1"/>
    </xf>
    <xf numFmtId="0" fontId="37" fillId="8" borderId="0" xfId="0" applyFont="1" applyFill="1" applyAlignment="1">
      <alignment horizontal="right" wrapText="1"/>
    </xf>
    <xf numFmtId="9" fontId="38" fillId="0" borderId="47" xfId="8" applyFont="1" applyFill="1" applyBorder="1" applyAlignment="1">
      <alignment horizontal="center"/>
    </xf>
    <xf numFmtId="9" fontId="38" fillId="0" borderId="19" xfId="8" applyFont="1" applyFill="1" applyBorder="1" applyAlignment="1">
      <alignment horizontal="center"/>
    </xf>
    <xf numFmtId="0" fontId="38" fillId="0" borderId="63" xfId="8" applyNumberFormat="1" applyFont="1" applyFill="1" applyBorder="1" applyAlignment="1">
      <alignment horizontal="center"/>
    </xf>
    <xf numFmtId="0" fontId="38" fillId="0" borderId="64" xfId="8" applyNumberFormat="1" applyFont="1" applyFill="1" applyBorder="1" applyAlignment="1">
      <alignment horizontal="center"/>
    </xf>
    <xf numFmtId="2" fontId="38" fillId="0" borderId="29" xfId="0" applyNumberFormat="1" applyFont="1" applyBorder="1" applyAlignment="1">
      <alignment horizontal="center"/>
    </xf>
    <xf numFmtId="0" fontId="38" fillId="0" borderId="44" xfId="8" applyNumberFormat="1" applyFont="1" applyFill="1" applyBorder="1" applyAlignment="1">
      <alignment horizontal="center"/>
    </xf>
    <xf numFmtId="0" fontId="38" fillId="0" borderId="46" xfId="8" applyNumberFormat="1" applyFont="1" applyFill="1" applyBorder="1" applyAlignment="1">
      <alignment horizontal="center"/>
    </xf>
    <xf numFmtId="9" fontId="38" fillId="0" borderId="44" xfId="8" applyFont="1" applyFill="1" applyBorder="1" applyAlignment="1">
      <alignment horizontal="center"/>
    </xf>
    <xf numFmtId="9" fontId="38" fillId="0" borderId="46" xfId="8" applyFont="1" applyFill="1" applyBorder="1" applyAlignment="1">
      <alignment horizontal="center"/>
    </xf>
    <xf numFmtId="2" fontId="38" fillId="0" borderId="27" xfId="8" applyNumberFormat="1" applyFont="1" applyFill="1" applyBorder="1" applyAlignment="1">
      <alignment horizontal="center"/>
    </xf>
    <xf numFmtId="2" fontId="38" fillId="0" borderId="39" xfId="0" applyNumberFormat="1" applyFont="1" applyBorder="1" applyAlignment="1">
      <alignment horizontal="center"/>
    </xf>
    <xf numFmtId="1" fontId="40" fillId="13" borderId="2" xfId="0" applyNumberFormat="1" applyFont="1" applyFill="1" applyBorder="1" applyAlignment="1">
      <alignment horizontal="center"/>
    </xf>
    <xf numFmtId="1" fontId="40" fillId="13" borderId="3" xfId="0" applyNumberFormat="1" applyFont="1" applyFill="1" applyBorder="1" applyAlignment="1">
      <alignment horizontal="center"/>
    </xf>
    <xf numFmtId="2" fontId="40" fillId="13" borderId="2" xfId="0" applyNumberFormat="1" applyFont="1" applyFill="1" applyBorder="1" applyAlignment="1">
      <alignment horizontal="center"/>
    </xf>
    <xf numFmtId="2" fontId="40" fillId="13" borderId="3" xfId="0" applyNumberFormat="1" applyFont="1" applyFill="1" applyBorder="1" applyAlignment="1">
      <alignment horizontal="center"/>
    </xf>
    <xf numFmtId="0" fontId="38" fillId="0" borderId="28" xfId="0" applyFont="1" applyBorder="1" applyAlignment="1">
      <alignment horizontal="center"/>
    </xf>
    <xf numFmtId="9" fontId="38" fillId="0" borderId="28" xfId="8" applyFont="1" applyBorder="1" applyAlignment="1">
      <alignment horizontal="center"/>
    </xf>
    <xf numFmtId="0" fontId="52" fillId="8" borderId="14" xfId="0" applyFont="1" applyFill="1" applyBorder="1" applyAlignment="1">
      <alignment horizontal="center" vertical="center"/>
    </xf>
    <xf numFmtId="0" fontId="52" fillId="8" borderId="15" xfId="0" applyFont="1" applyFill="1" applyBorder="1" applyAlignment="1">
      <alignment horizontal="center" vertical="center"/>
    </xf>
    <xf numFmtId="0" fontId="57" fillId="15" borderId="2" xfId="0" applyFont="1" applyFill="1" applyBorder="1" applyAlignment="1">
      <alignment horizontal="center" vertical="center"/>
    </xf>
    <xf numFmtId="0" fontId="57" fillId="15" borderId="41" xfId="0" applyFont="1" applyFill="1" applyBorder="1" applyAlignment="1">
      <alignment horizontal="center" vertical="center"/>
    </xf>
    <xf numFmtId="9" fontId="43" fillId="10" borderId="14" xfId="8" applyFont="1" applyFill="1" applyBorder="1" applyAlignment="1">
      <alignment horizontal="center" vertical="center"/>
    </xf>
    <xf numFmtId="9" fontId="43" fillId="10" borderId="15" xfId="8" applyFont="1" applyFill="1" applyBorder="1" applyAlignment="1">
      <alignment horizontal="center" vertical="center"/>
    </xf>
    <xf numFmtId="9" fontId="43" fillId="10" borderId="16" xfId="8" applyFont="1" applyFill="1" applyBorder="1" applyAlignment="1">
      <alignment horizontal="center" vertical="center"/>
    </xf>
    <xf numFmtId="1" fontId="43" fillId="8" borderId="20" xfId="0" applyNumberFormat="1" applyFont="1" applyFill="1" applyBorder="1" applyAlignment="1">
      <alignment horizontal="center" vertical="center"/>
    </xf>
    <xf numFmtId="0" fontId="43" fillId="8" borderId="20" xfId="0" applyFont="1" applyFill="1" applyBorder="1" applyAlignment="1">
      <alignment horizontal="center" vertical="center"/>
    </xf>
    <xf numFmtId="0" fontId="52" fillId="10" borderId="20" xfId="0" applyFont="1" applyFill="1" applyBorder="1" applyAlignment="1">
      <alignment horizontal="center" vertical="center"/>
    </xf>
    <xf numFmtId="9" fontId="54" fillId="15" borderId="2" xfId="8" applyFont="1" applyFill="1" applyBorder="1" applyAlignment="1">
      <alignment horizontal="center" vertical="center"/>
    </xf>
    <xf numFmtId="9" fontId="54" fillId="15" borderId="3" xfId="8" applyFont="1" applyFill="1" applyBorder="1" applyAlignment="1">
      <alignment horizontal="center" vertical="center"/>
    </xf>
    <xf numFmtId="0" fontId="54" fillId="15" borderId="20" xfId="0" applyFont="1" applyFill="1" applyBorder="1" applyAlignment="1">
      <alignment horizontal="center" vertical="center"/>
    </xf>
    <xf numFmtId="0" fontId="38" fillId="0" borderId="27" xfId="8" applyNumberFormat="1" applyFont="1" applyFill="1" applyBorder="1" applyAlignment="1">
      <alignment horizontal="center"/>
    </xf>
    <xf numFmtId="9" fontId="38" fillId="0" borderId="27" xfId="8" applyFont="1" applyFill="1" applyBorder="1" applyAlignment="1">
      <alignment horizontal="center"/>
    </xf>
    <xf numFmtId="0" fontId="40" fillId="0" borderId="39" xfId="0" applyFont="1" applyBorder="1" applyAlignment="1">
      <alignment horizontal="center"/>
    </xf>
    <xf numFmtId="9" fontId="40" fillId="0" borderId="28" xfId="8" applyFont="1" applyBorder="1" applyAlignment="1">
      <alignment horizontal="center"/>
    </xf>
    <xf numFmtId="2" fontId="40" fillId="0" borderId="28" xfId="0" applyNumberFormat="1" applyFont="1" applyBorder="1" applyAlignment="1">
      <alignment horizontal="center"/>
    </xf>
    <xf numFmtId="0" fontId="38" fillId="0" borderId="27" xfId="0" applyFont="1" applyBorder="1" applyAlignment="1">
      <alignment horizontal="center"/>
    </xf>
    <xf numFmtId="0" fontId="38" fillId="0" borderId="27" xfId="8" applyNumberFormat="1" applyFont="1" applyFill="1" applyBorder="1" applyAlignment="1">
      <alignment horizontal="center" vertical="center" wrapText="1"/>
    </xf>
    <xf numFmtId="9" fontId="38" fillId="0" borderId="27" xfId="8" applyFont="1" applyFill="1" applyBorder="1" applyAlignment="1">
      <alignment horizontal="center" vertical="center"/>
    </xf>
    <xf numFmtId="2" fontId="38" fillId="0" borderId="44" xfId="8" applyNumberFormat="1" applyFont="1" applyFill="1" applyBorder="1" applyAlignment="1">
      <alignment horizontal="center"/>
    </xf>
    <xf numFmtId="2" fontId="38" fillId="0" borderId="46" xfId="8" applyNumberFormat="1" applyFont="1" applyFill="1" applyBorder="1" applyAlignment="1">
      <alignment horizontal="center"/>
    </xf>
    <xf numFmtId="0" fontId="25" fillId="0" borderId="45" xfId="0" applyFont="1" applyBorder="1" applyAlignment="1">
      <alignment vertical="center" wrapText="1"/>
    </xf>
    <xf numFmtId="0" fontId="25" fillId="0" borderId="46" xfId="0" applyFont="1" applyBorder="1" applyAlignment="1">
      <alignment vertical="center" wrapText="1"/>
    </xf>
    <xf numFmtId="0" fontId="40" fillId="0" borderId="27" xfId="0" applyFont="1" applyBorder="1" applyAlignment="1">
      <alignment horizontal="center"/>
    </xf>
    <xf numFmtId="9" fontId="40" fillId="0" borderId="44" xfId="8" applyFont="1" applyFill="1" applyBorder="1" applyAlignment="1">
      <alignment horizontal="center"/>
    </xf>
    <xf numFmtId="9" fontId="40" fillId="0" borderId="46" xfId="8" applyFont="1" applyFill="1" applyBorder="1" applyAlignment="1">
      <alignment horizontal="center"/>
    </xf>
    <xf numFmtId="2" fontId="40" fillId="0" borderId="44" xfId="8" applyNumberFormat="1" applyFont="1" applyFill="1" applyBorder="1" applyAlignment="1">
      <alignment horizontal="center"/>
    </xf>
    <xf numFmtId="2" fontId="40" fillId="0" borderId="46" xfId="8" applyNumberFormat="1" applyFont="1" applyFill="1" applyBorder="1" applyAlignment="1">
      <alignment horizontal="center"/>
    </xf>
    <xf numFmtId="9" fontId="40" fillId="0" borderId="27" xfId="8" applyFont="1" applyFill="1" applyBorder="1" applyAlignment="1">
      <alignment horizontal="center"/>
    </xf>
    <xf numFmtId="2" fontId="40" fillId="0" borderId="27" xfId="8" applyNumberFormat="1" applyFont="1" applyFill="1" applyBorder="1" applyAlignment="1">
      <alignment horizontal="center"/>
    </xf>
    <xf numFmtId="0" fontId="38" fillId="0" borderId="39" xfId="0" applyFont="1" applyBorder="1" applyAlignment="1">
      <alignment horizontal="center"/>
    </xf>
    <xf numFmtId="0" fontId="25" fillId="0" borderId="0" xfId="7" applyFont="1" applyAlignment="1">
      <alignment horizontal="center" vertical="center"/>
    </xf>
    <xf numFmtId="0" fontId="24" fillId="0" borderId="0" xfId="7" applyAlignment="1">
      <alignment horizontal="center" vertical="center"/>
    </xf>
    <xf numFmtId="0" fontId="70" fillId="0" borderId="10"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73" xfId="0" applyFont="1" applyBorder="1" applyAlignment="1">
      <alignment horizontal="center" vertical="center" wrapText="1"/>
    </xf>
    <xf numFmtId="0" fontId="70" fillId="0" borderId="12" xfId="0" applyFont="1" applyBorder="1" applyAlignment="1">
      <alignment horizontal="center" vertical="center" wrapText="1"/>
    </xf>
    <xf numFmtId="0" fontId="70" fillId="0" borderId="0" xfId="0" applyFont="1" applyBorder="1" applyAlignment="1">
      <alignment horizontal="center" vertical="center" wrapText="1"/>
    </xf>
    <xf numFmtId="0" fontId="70" fillId="0" borderId="7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cellXfs>
  <cellStyles count="9">
    <cellStyle name="Encabezado 1" xfId="1" builtinId="16"/>
    <cellStyle name="Hipervínculo" xfId="6" builtinId="8"/>
    <cellStyle name="Hipervínculo 2" xfId="5" xr:uid="{00000000-0005-0000-0000-000001000000}"/>
    <cellStyle name="Normal" xfId="0" builtinId="0"/>
    <cellStyle name="Normal 2" xfId="7" xr:uid="{A4D9C28D-1EA0-47FC-8F49-233E490A1597}"/>
    <cellStyle name="Porcentaje" xfId="8" builtinId="5"/>
    <cellStyle name="Título 2" xfId="2" builtinId="17"/>
    <cellStyle name="Título 3" xfId="3" builtinId="18"/>
    <cellStyle name="Título 4" xfId="4" xr:uid="{00000000-0005-0000-0000-000006000000}"/>
  </cellStyles>
  <dxfs count="257">
    <dxf>
      <font>
        <b/>
        <i val="0"/>
        <color rgb="FFFFFF00"/>
      </font>
      <fill>
        <patternFill>
          <bgColor rgb="FF00B050"/>
        </patternFill>
      </fill>
    </dxf>
    <dxf>
      <font>
        <b/>
        <i val="0"/>
        <color theme="1" tint="0.14996795556505021"/>
      </font>
      <fill>
        <patternFill>
          <bgColor rgb="FFFFFF0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FF6600"/>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'4.1 Res Lid y Estr'!$A$12:$D$12</c:f>
              <c:strCache>
                <c:ptCount val="4"/>
                <c:pt idx="0">
                  <c:v>Nombre del indicador </c:v>
                </c:pt>
              </c:strCache>
            </c:strRef>
          </c:tx>
          <c:spPr>
            <a:scene3d>
              <a:camera prst="orthographicFront"/>
              <a:lightRig rig="threePt" dir="t"/>
            </a:scene3d>
            <a:sp3d>
              <a:bevelT/>
              <a:bevelB/>
            </a:sp3d>
          </c:spPr>
          <c:invertIfNegative val="0"/>
          <c:val>
            <c:numRef>
              <c:f>'4.1 Res Lid y Estr'!$E$12:$I$12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2D4B-4538-A19C-370942C1BB67}"/>
            </c:ext>
          </c:extLst>
        </c:ser>
        <c:ser>
          <c:idx val="1"/>
          <c:order val="1"/>
          <c:tx>
            <c:strRef>
              <c:f>'4.1 Res Lid y Estr'!$A$13:$D$13</c:f>
              <c:strCache>
                <c:ptCount val="4"/>
                <c:pt idx="0">
                  <c:v>Objetivo</c:v>
                </c:pt>
              </c:strCache>
            </c:strRef>
          </c:tx>
          <c:spPr>
            <a:scene3d>
              <a:camera prst="orthographicFront"/>
              <a:lightRig rig="threePt" dir="t"/>
            </a:scene3d>
            <a:sp3d>
              <a:bevelT/>
            </a:sp3d>
          </c:spPr>
          <c:invertIfNegative val="0"/>
          <c:val>
            <c:numRef>
              <c:f>'4.1 Res Lid y Estr'!$E$13:$I$13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2D4B-4538-A19C-370942C1BB6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'4.1 Res Lid y Estr'!$A$14:$D$14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'4.1 Res Lid y Estr'!$E$14:$I$14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2D4B-4538-A19C-370942C1BB6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'4.2 Res Cult y CapHum'!$A$168:$D$168</c:f>
              <c:strCache>
                <c:ptCount val="4"/>
                <c:pt idx="0">
                  <c:v>Nombre del indicador </c:v>
                </c:pt>
              </c:strCache>
            </c:strRef>
          </c:tx>
          <c:spPr>
            <a:scene3d>
              <a:camera prst="orthographicFront"/>
              <a:lightRig rig="threePt" dir="t"/>
            </a:scene3d>
            <a:sp3d>
              <a:bevelT/>
              <a:bevelB/>
            </a:sp3d>
          </c:spPr>
          <c:invertIfNegative val="0"/>
          <c:val>
            <c:numRef>
              <c:f>'4.2 Res Cult y CapHum'!$E$168:$I$168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F7D8-428C-AFD7-AD1DC9785757}"/>
            </c:ext>
          </c:extLst>
        </c:ser>
        <c:ser>
          <c:idx val="1"/>
          <c:order val="1"/>
          <c:tx>
            <c:strRef>
              <c:f>'4.2 Res Cult y CapHum'!$A$169:$D$169</c:f>
              <c:strCache>
                <c:ptCount val="4"/>
                <c:pt idx="0">
                  <c:v>Objetivo</c:v>
                </c:pt>
              </c:strCache>
            </c:strRef>
          </c:tx>
          <c:spPr>
            <a:scene3d>
              <a:camera prst="orthographicFront"/>
              <a:lightRig rig="threePt" dir="t"/>
            </a:scene3d>
            <a:sp3d>
              <a:bevelT/>
            </a:sp3d>
          </c:spPr>
          <c:invertIfNegative val="0"/>
          <c:val>
            <c:numRef>
              <c:f>'4.2 Res Cult y CapHum'!$E$169:$I$169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F7D8-428C-AFD7-AD1DC978575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'4.2 Res Cult y CapHum'!$A$170:$D$170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'4.2 Res Cult y CapHum'!$E$170:$I$170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F7D8-428C-AFD7-AD1DC978575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'4.2 Res Cult y CapHum'!$A$220:$D$220</c:f>
              <c:strCache>
                <c:ptCount val="4"/>
                <c:pt idx="0">
                  <c:v>Nombre del indicador </c:v>
                </c:pt>
              </c:strCache>
            </c:strRef>
          </c:tx>
          <c:spPr>
            <a:scene3d>
              <a:camera prst="orthographicFront"/>
              <a:lightRig rig="threePt" dir="t"/>
            </a:scene3d>
            <a:sp3d>
              <a:bevelT/>
              <a:bevelB/>
            </a:sp3d>
          </c:spPr>
          <c:invertIfNegative val="0"/>
          <c:val>
            <c:numRef>
              <c:f>'4.2 Res Cult y CapHum'!$E$220:$I$220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F533-4B55-9413-1D246DF4498B}"/>
            </c:ext>
          </c:extLst>
        </c:ser>
        <c:ser>
          <c:idx val="1"/>
          <c:order val="1"/>
          <c:tx>
            <c:strRef>
              <c:f>'4.2 Res Cult y CapHum'!$A$221:$D$221</c:f>
              <c:strCache>
                <c:ptCount val="4"/>
                <c:pt idx="0">
                  <c:v>Objetivo</c:v>
                </c:pt>
              </c:strCache>
            </c:strRef>
          </c:tx>
          <c:spPr>
            <a:scene3d>
              <a:camera prst="orthographicFront"/>
              <a:lightRig rig="threePt" dir="t"/>
            </a:scene3d>
            <a:sp3d>
              <a:bevelT/>
            </a:sp3d>
          </c:spPr>
          <c:invertIfNegative val="0"/>
          <c:val>
            <c:numRef>
              <c:f>'4.2 Res Cult y CapHum'!$E$221:$I$221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F533-4B55-9413-1D246DF4498B}"/>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'4.2 Res Cult y CapHum'!$A$222:$D$222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'4.2 Res Cult y CapHum'!$E$222:$I$222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F533-4B55-9413-1D246DF4498B}"/>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'4.2 Res Cult y CapHum'!$A$272:$D$272</c:f>
              <c:strCache>
                <c:ptCount val="4"/>
                <c:pt idx="0">
                  <c:v>Nombre del indicador </c:v>
                </c:pt>
              </c:strCache>
            </c:strRef>
          </c:tx>
          <c:spPr>
            <a:scene3d>
              <a:camera prst="orthographicFront"/>
              <a:lightRig rig="threePt" dir="t"/>
            </a:scene3d>
            <a:sp3d>
              <a:bevelT/>
              <a:bevelB/>
            </a:sp3d>
          </c:spPr>
          <c:invertIfNegative val="0"/>
          <c:val>
            <c:numRef>
              <c:f>'4.2 Res Cult y CapHum'!$E$272:$I$272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ADC6-4108-B6B6-85CE1ABC8F1A}"/>
            </c:ext>
          </c:extLst>
        </c:ser>
        <c:ser>
          <c:idx val="1"/>
          <c:order val="1"/>
          <c:tx>
            <c:strRef>
              <c:f>'4.2 Res Cult y CapHum'!$A$273:$D$273</c:f>
              <c:strCache>
                <c:ptCount val="4"/>
                <c:pt idx="0">
                  <c:v>Objetivo</c:v>
                </c:pt>
              </c:strCache>
            </c:strRef>
          </c:tx>
          <c:spPr>
            <a:scene3d>
              <a:camera prst="orthographicFront"/>
              <a:lightRig rig="threePt" dir="t"/>
            </a:scene3d>
            <a:sp3d>
              <a:bevelT/>
            </a:sp3d>
          </c:spPr>
          <c:invertIfNegative val="0"/>
          <c:val>
            <c:numRef>
              <c:f>'4.2 Res Cult y CapHum'!$E$273:$I$273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ADC6-4108-B6B6-85CE1ABC8F1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'4.2 Res Cult y CapHum'!$A$274:$D$274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'4.2 Res Cult y CapHum'!$E$274:$I$274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ADC6-4108-B6B6-85CE1ABC8F1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'4.3.1 Res SG Pl. Dig.'!$A$13:$D$13</c:f>
              <c:strCache>
                <c:ptCount val="4"/>
                <c:pt idx="0">
                  <c:v>Nombre del indicador </c:v>
                </c:pt>
              </c:strCache>
            </c:strRef>
          </c:tx>
          <c:spPr>
            <a:scene3d>
              <a:camera prst="orthographicFront"/>
              <a:lightRig rig="threePt" dir="t"/>
            </a:scene3d>
            <a:sp3d>
              <a:bevelT/>
              <a:bevelB/>
            </a:sp3d>
          </c:spPr>
          <c:invertIfNegative val="0"/>
          <c:val>
            <c:numRef>
              <c:f>'4.3.1 Res SG Pl. Dig.'!$E$13:$I$13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CC76-42E9-BD77-414C29D5D7D1}"/>
            </c:ext>
          </c:extLst>
        </c:ser>
        <c:ser>
          <c:idx val="1"/>
          <c:order val="1"/>
          <c:tx>
            <c:strRef>
              <c:f>'4.3.1 Res SG Pl. Dig.'!$A$14:$D$14</c:f>
              <c:strCache>
                <c:ptCount val="4"/>
                <c:pt idx="0">
                  <c:v>Objetivo</c:v>
                </c:pt>
              </c:strCache>
            </c:strRef>
          </c:tx>
          <c:spPr>
            <a:scene3d>
              <a:camera prst="orthographicFront"/>
              <a:lightRig rig="threePt" dir="t"/>
            </a:scene3d>
            <a:sp3d>
              <a:bevelT/>
            </a:sp3d>
          </c:spPr>
          <c:invertIfNegative val="0"/>
          <c:val>
            <c:numRef>
              <c:f>'4.3.1 Res SG Pl. Dig.'!$E$14:$I$14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CC76-42E9-BD77-414C29D5D7D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'4.3.1 Res SG Pl. Dig.'!$A$15:$D$15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'4.3.1 Res SG Pl. Dig.'!$E$15:$I$15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CC76-42E9-BD77-414C29D5D7D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'4.3.1 Res SG Pl. Dig.'!$A$65:$D$65</c:f>
              <c:strCache>
                <c:ptCount val="4"/>
                <c:pt idx="0">
                  <c:v>Nombre del indicador </c:v>
                </c:pt>
              </c:strCache>
            </c:strRef>
          </c:tx>
          <c:spPr>
            <a:scene3d>
              <a:camera prst="orthographicFront"/>
              <a:lightRig rig="threePt" dir="t"/>
            </a:scene3d>
            <a:sp3d>
              <a:bevelT/>
              <a:bevelB/>
            </a:sp3d>
          </c:spPr>
          <c:invertIfNegative val="0"/>
          <c:val>
            <c:numRef>
              <c:f>'4.3.1 Res SG Pl. Dig.'!$E$65:$I$65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C574-41A0-8B83-CC46E8E4F52E}"/>
            </c:ext>
          </c:extLst>
        </c:ser>
        <c:ser>
          <c:idx val="1"/>
          <c:order val="1"/>
          <c:tx>
            <c:strRef>
              <c:f>'4.3.1 Res SG Pl. Dig.'!$A$66:$D$66</c:f>
              <c:strCache>
                <c:ptCount val="4"/>
                <c:pt idx="0">
                  <c:v>Objetivo</c:v>
                </c:pt>
              </c:strCache>
            </c:strRef>
          </c:tx>
          <c:spPr>
            <a:scene3d>
              <a:camera prst="orthographicFront"/>
              <a:lightRig rig="threePt" dir="t"/>
            </a:scene3d>
            <a:sp3d>
              <a:bevelT/>
            </a:sp3d>
          </c:spPr>
          <c:invertIfNegative val="0"/>
          <c:val>
            <c:numRef>
              <c:f>'4.3.1 Res SG Pl. Dig.'!$E$66:$I$66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C574-41A0-8B83-CC46E8E4F52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'4.3.1 Res SG Pl. Dig.'!$A$67:$D$67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'4.3.1 Res SG Pl. Dig.'!$E$67:$I$67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C574-41A0-8B83-CC46E8E4F52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'4.3.1 Res SG Pl. Dig.'!$E$117:$I$117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C8E6-48AA-8DF5-25C7B24EF718}"/>
            </c:ext>
          </c:extLst>
        </c:ser>
        <c:ser>
          <c:idx val="1"/>
          <c:order val="1"/>
          <c:spPr>
            <a:scene3d>
              <a:camera prst="orthographicFront"/>
              <a:lightRig rig="threePt" dir="t"/>
            </a:scene3d>
            <a:sp3d>
              <a:bevelT/>
            </a:sp3d>
          </c:spPr>
          <c:invertIfNegative val="0"/>
          <c:val>
            <c:numRef>
              <c:f>'4.3.1 Res SG Pl. Dig.'!$E$118:$I$118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C8E6-48AA-8DF5-25C7B24EF71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'4.3.1 Res SG Pl. Dig.'!$E$119:$I$119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C8E6-48AA-8DF5-25C7B24EF71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'4.3.1 Res SG Pl. Dig.'!$A$169:$D$169</c:f>
              <c:strCache>
                <c:ptCount val="4"/>
                <c:pt idx="0">
                  <c:v>Nombre del indicador </c:v>
                </c:pt>
              </c:strCache>
            </c:strRef>
          </c:tx>
          <c:spPr>
            <a:scene3d>
              <a:camera prst="orthographicFront"/>
              <a:lightRig rig="threePt" dir="t"/>
            </a:scene3d>
            <a:sp3d>
              <a:bevelT/>
              <a:bevelB/>
            </a:sp3d>
          </c:spPr>
          <c:invertIfNegative val="0"/>
          <c:val>
            <c:numRef>
              <c:f>'4.3.1 Res SG Pl. Dig.'!$E$169:$I$169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B609-48E2-B5D2-0004629AB297}"/>
            </c:ext>
          </c:extLst>
        </c:ser>
        <c:ser>
          <c:idx val="1"/>
          <c:order val="1"/>
          <c:tx>
            <c:strRef>
              <c:f>'4.3.1 Res SG Pl. Dig.'!$A$170:$D$170</c:f>
              <c:strCache>
                <c:ptCount val="4"/>
                <c:pt idx="0">
                  <c:v>Objetivo</c:v>
                </c:pt>
              </c:strCache>
            </c:strRef>
          </c:tx>
          <c:spPr>
            <a:scene3d>
              <a:camera prst="orthographicFront"/>
              <a:lightRig rig="threePt" dir="t"/>
            </a:scene3d>
            <a:sp3d>
              <a:bevelT/>
            </a:sp3d>
          </c:spPr>
          <c:invertIfNegative val="0"/>
          <c:val>
            <c:numRef>
              <c:f>'4.3.1 Res SG Pl. Dig.'!$E$170:$I$170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B609-48E2-B5D2-0004629AB29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'4.3.1 Res SG Pl. Dig.'!$A$171:$D$171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'4.3.1 Res SG Pl. Dig.'!$E$171:$I$171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B609-48E2-B5D2-0004629AB29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'4.3.1 Res SG Pl. Dig.'!$A$221:$D$221</c:f>
              <c:strCache>
                <c:ptCount val="4"/>
                <c:pt idx="0">
                  <c:v>Nombre del indicador </c:v>
                </c:pt>
              </c:strCache>
            </c:strRef>
          </c:tx>
          <c:spPr>
            <a:scene3d>
              <a:camera prst="orthographicFront"/>
              <a:lightRig rig="threePt" dir="t"/>
            </a:scene3d>
            <a:sp3d>
              <a:bevelT/>
              <a:bevelB/>
            </a:sp3d>
          </c:spPr>
          <c:invertIfNegative val="0"/>
          <c:val>
            <c:numRef>
              <c:f>'4.3.1 Res SG Pl. Dig.'!$E$221:$I$221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C9B9-423D-AFA1-4C337BE357A9}"/>
            </c:ext>
          </c:extLst>
        </c:ser>
        <c:ser>
          <c:idx val="1"/>
          <c:order val="1"/>
          <c:tx>
            <c:strRef>
              <c:f>'4.3.1 Res SG Pl. Dig.'!$A$222:$D$222</c:f>
              <c:strCache>
                <c:ptCount val="4"/>
                <c:pt idx="0">
                  <c:v>Objetivo</c:v>
                </c:pt>
              </c:strCache>
            </c:strRef>
          </c:tx>
          <c:spPr>
            <a:scene3d>
              <a:camera prst="orthographicFront"/>
              <a:lightRig rig="threePt" dir="t"/>
            </a:scene3d>
            <a:sp3d>
              <a:bevelT/>
            </a:sp3d>
          </c:spPr>
          <c:invertIfNegative val="0"/>
          <c:val>
            <c:numRef>
              <c:f>'4.3.1 Res SG Pl. Dig.'!$E$222:$I$222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C9B9-423D-AFA1-4C337BE357A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'4.3.1 Res SG Pl. Dig.'!$A$223:$D$223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'4.3.1 Res SG Pl. Dig.'!$E$223:$I$223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C9B9-423D-AFA1-4C337BE357A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'4.3.1 Res SG Pl. Dig.'!$A$273:$D$273</c:f>
              <c:strCache>
                <c:ptCount val="4"/>
                <c:pt idx="0">
                  <c:v>Nombre del indicador </c:v>
                </c:pt>
              </c:strCache>
            </c:strRef>
          </c:tx>
          <c:spPr>
            <a:scene3d>
              <a:camera prst="orthographicFront"/>
              <a:lightRig rig="threePt" dir="t"/>
            </a:scene3d>
            <a:sp3d>
              <a:bevelT/>
              <a:bevelB/>
            </a:sp3d>
          </c:spPr>
          <c:invertIfNegative val="0"/>
          <c:val>
            <c:numRef>
              <c:f>'4.3.1 Res SG Pl. Dig.'!$E$273:$I$273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F0D7-46BF-B04C-626A6CF84760}"/>
            </c:ext>
          </c:extLst>
        </c:ser>
        <c:ser>
          <c:idx val="1"/>
          <c:order val="1"/>
          <c:tx>
            <c:strRef>
              <c:f>'4.3.1 Res SG Pl. Dig.'!$A$274:$D$274</c:f>
              <c:strCache>
                <c:ptCount val="4"/>
                <c:pt idx="0">
                  <c:v>Objetivo</c:v>
                </c:pt>
              </c:strCache>
            </c:strRef>
          </c:tx>
          <c:spPr>
            <a:scene3d>
              <a:camera prst="orthographicFront"/>
              <a:lightRig rig="threePt" dir="t"/>
            </a:scene3d>
            <a:sp3d>
              <a:bevelT/>
            </a:sp3d>
          </c:spPr>
          <c:invertIfNegative val="0"/>
          <c:val>
            <c:numRef>
              <c:f>'4.3.1 Res SG Pl. Dig.'!$E$274:$I$274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F0D7-46BF-B04C-626A6CF84760}"/>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'4.3.1 Res SG Pl. Dig.'!$A$275:$D$275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'4.3.1 Res SG Pl. Dig.'!$E$275:$I$275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F0D7-46BF-B04C-626A6CF84760}"/>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'4.3.2 Res SG Des Dig PyS'!$A$13:$D$13</c:f>
              <c:strCache>
                <c:ptCount val="4"/>
                <c:pt idx="0">
                  <c:v>Nombre del indicador </c:v>
                </c:pt>
              </c:strCache>
            </c:strRef>
          </c:tx>
          <c:spPr>
            <a:scene3d>
              <a:camera prst="orthographicFront"/>
              <a:lightRig rig="threePt" dir="t"/>
            </a:scene3d>
            <a:sp3d>
              <a:bevelT/>
              <a:bevelB/>
            </a:sp3d>
          </c:spPr>
          <c:invertIfNegative val="0"/>
          <c:val>
            <c:numRef>
              <c:f>'4.3.2 Res SG Des Dig PyS'!$E$13:$I$13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E582-4150-B36F-39F0C2510F35}"/>
            </c:ext>
          </c:extLst>
        </c:ser>
        <c:ser>
          <c:idx val="1"/>
          <c:order val="1"/>
          <c:tx>
            <c:strRef>
              <c:f>'4.3.2 Res SG Des Dig PyS'!$A$14:$D$14</c:f>
              <c:strCache>
                <c:ptCount val="4"/>
                <c:pt idx="0">
                  <c:v>Objetivo</c:v>
                </c:pt>
              </c:strCache>
            </c:strRef>
          </c:tx>
          <c:spPr>
            <a:scene3d>
              <a:camera prst="orthographicFront"/>
              <a:lightRig rig="threePt" dir="t"/>
            </a:scene3d>
            <a:sp3d>
              <a:bevelT/>
            </a:sp3d>
          </c:spPr>
          <c:invertIfNegative val="0"/>
          <c:val>
            <c:numRef>
              <c:f>'4.3.2 Res SG Des Dig PyS'!$E$14:$I$14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E582-4150-B36F-39F0C2510F3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'4.3.2 Res SG Des Dig PyS'!$A$15:$D$15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'4.3.2 Res SG Des Dig PyS'!$E$15:$I$15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E582-4150-B36F-39F0C2510F3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'4.1 Res Lid y Estr'!$A$64:$D$64</c:f>
              <c:strCache>
                <c:ptCount val="4"/>
                <c:pt idx="0">
                  <c:v>Nombre del indicador </c:v>
                </c:pt>
              </c:strCache>
            </c:strRef>
          </c:tx>
          <c:spPr>
            <a:scene3d>
              <a:camera prst="orthographicFront"/>
              <a:lightRig rig="threePt" dir="t"/>
            </a:scene3d>
            <a:sp3d>
              <a:bevelT/>
              <a:bevelB/>
            </a:sp3d>
          </c:spPr>
          <c:invertIfNegative val="0"/>
          <c:val>
            <c:numRef>
              <c:f>'4.1 Res Lid y Estr'!$E$64:$I$64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3B0A-47FE-A5BF-5B4FB89905AA}"/>
            </c:ext>
          </c:extLst>
        </c:ser>
        <c:ser>
          <c:idx val="1"/>
          <c:order val="1"/>
          <c:tx>
            <c:strRef>
              <c:f>'4.1 Res Lid y Estr'!$A$65:$D$65</c:f>
              <c:strCache>
                <c:ptCount val="4"/>
                <c:pt idx="0">
                  <c:v>Objetivo</c:v>
                </c:pt>
              </c:strCache>
            </c:strRef>
          </c:tx>
          <c:spPr>
            <a:scene3d>
              <a:camera prst="orthographicFront"/>
              <a:lightRig rig="threePt" dir="t"/>
            </a:scene3d>
            <a:sp3d>
              <a:bevelT/>
            </a:sp3d>
          </c:spPr>
          <c:invertIfNegative val="0"/>
          <c:val>
            <c:numRef>
              <c:f>'4.1 Res Lid y Estr'!$E$65:$I$65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3B0A-47FE-A5BF-5B4FB89905A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'4.1 Res Lid y Estr'!$A$66:$D$66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'4.1 Res Lid y Estr'!$E$66:$I$66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3B0A-47FE-A5BF-5B4FB89905A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'4.3.2 Res SG Des Dig PyS'!$A$65:$D$65</c:f>
              <c:strCache>
                <c:ptCount val="4"/>
                <c:pt idx="0">
                  <c:v>Nombre del indicador </c:v>
                </c:pt>
              </c:strCache>
            </c:strRef>
          </c:tx>
          <c:spPr>
            <a:scene3d>
              <a:camera prst="orthographicFront"/>
              <a:lightRig rig="threePt" dir="t"/>
            </a:scene3d>
            <a:sp3d>
              <a:bevelT/>
              <a:bevelB/>
            </a:sp3d>
          </c:spPr>
          <c:invertIfNegative val="0"/>
          <c:val>
            <c:numRef>
              <c:f>'4.3.2 Res SG Des Dig PyS'!$E$65:$I$65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1510-4DCE-8FED-761DB3A5BC33}"/>
            </c:ext>
          </c:extLst>
        </c:ser>
        <c:ser>
          <c:idx val="1"/>
          <c:order val="1"/>
          <c:tx>
            <c:strRef>
              <c:f>'4.3.2 Res SG Des Dig PyS'!$A$66:$D$66</c:f>
              <c:strCache>
                <c:ptCount val="4"/>
                <c:pt idx="0">
                  <c:v>Objetivo</c:v>
                </c:pt>
              </c:strCache>
            </c:strRef>
          </c:tx>
          <c:spPr>
            <a:scene3d>
              <a:camera prst="orthographicFront"/>
              <a:lightRig rig="threePt" dir="t"/>
            </a:scene3d>
            <a:sp3d>
              <a:bevelT/>
            </a:sp3d>
          </c:spPr>
          <c:invertIfNegative val="0"/>
          <c:val>
            <c:numRef>
              <c:f>'4.3.2 Res SG Des Dig PyS'!$E$66:$I$66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510-4DCE-8FED-761DB3A5BC3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'4.3.2 Res SG Des Dig PyS'!$A$67:$D$67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'4.3.2 Res SG Des Dig PyS'!$E$67:$I$67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1510-4DCE-8FED-761DB3A5BC3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'4.3.2 Res SG Des Dig PyS'!$E$117:$I$117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0F19-4424-87A3-6F3DA56D2E49}"/>
            </c:ext>
          </c:extLst>
        </c:ser>
        <c:ser>
          <c:idx val="1"/>
          <c:order val="1"/>
          <c:spPr>
            <a:scene3d>
              <a:camera prst="orthographicFront"/>
              <a:lightRig rig="threePt" dir="t"/>
            </a:scene3d>
            <a:sp3d>
              <a:bevelT/>
            </a:sp3d>
          </c:spPr>
          <c:invertIfNegative val="0"/>
          <c:val>
            <c:numRef>
              <c:f>'4.3.2 Res SG Des Dig PyS'!$E$118:$I$118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0F19-4424-87A3-6F3DA56D2E4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'4.3.2 Res SG Des Dig PyS'!$E$119:$I$119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0F19-4424-87A3-6F3DA56D2E4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'4.3.2 Res SG Des Dig PyS'!$A$169:$D$169</c:f>
              <c:strCache>
                <c:ptCount val="4"/>
                <c:pt idx="0">
                  <c:v>Nombre del indicador </c:v>
                </c:pt>
              </c:strCache>
            </c:strRef>
          </c:tx>
          <c:spPr>
            <a:scene3d>
              <a:camera prst="orthographicFront"/>
              <a:lightRig rig="threePt" dir="t"/>
            </a:scene3d>
            <a:sp3d>
              <a:bevelT/>
              <a:bevelB/>
            </a:sp3d>
          </c:spPr>
          <c:invertIfNegative val="0"/>
          <c:val>
            <c:numRef>
              <c:f>'4.3.2 Res SG Des Dig PyS'!$E$169:$I$169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8C78-4EC2-B85D-2128A4837528}"/>
            </c:ext>
          </c:extLst>
        </c:ser>
        <c:ser>
          <c:idx val="1"/>
          <c:order val="1"/>
          <c:tx>
            <c:strRef>
              <c:f>'4.3.2 Res SG Des Dig PyS'!$A$170:$D$170</c:f>
              <c:strCache>
                <c:ptCount val="4"/>
                <c:pt idx="0">
                  <c:v>Objetivo</c:v>
                </c:pt>
              </c:strCache>
            </c:strRef>
          </c:tx>
          <c:spPr>
            <a:scene3d>
              <a:camera prst="orthographicFront"/>
              <a:lightRig rig="threePt" dir="t"/>
            </a:scene3d>
            <a:sp3d>
              <a:bevelT/>
            </a:sp3d>
          </c:spPr>
          <c:invertIfNegative val="0"/>
          <c:val>
            <c:numRef>
              <c:f>'4.3.2 Res SG Des Dig PyS'!$E$170:$I$170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8C78-4EC2-B85D-2128A483752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'4.3.2 Res SG Des Dig PyS'!$A$171:$D$171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'4.3.2 Res SG Des Dig PyS'!$E$171:$I$171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8C78-4EC2-B85D-2128A483752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'4.3.2 Res SG Des Dig PyS'!$A$221:$D$221</c:f>
              <c:strCache>
                <c:ptCount val="4"/>
                <c:pt idx="0">
                  <c:v>Nombre del indicador </c:v>
                </c:pt>
              </c:strCache>
            </c:strRef>
          </c:tx>
          <c:spPr>
            <a:scene3d>
              <a:camera prst="orthographicFront"/>
              <a:lightRig rig="threePt" dir="t"/>
            </a:scene3d>
            <a:sp3d>
              <a:bevelT/>
              <a:bevelB/>
            </a:sp3d>
          </c:spPr>
          <c:invertIfNegative val="0"/>
          <c:val>
            <c:numRef>
              <c:f>'4.3.2 Res SG Des Dig PyS'!$E$221:$I$221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36D7-46F3-B689-16B5D7E5B02A}"/>
            </c:ext>
          </c:extLst>
        </c:ser>
        <c:ser>
          <c:idx val="1"/>
          <c:order val="1"/>
          <c:tx>
            <c:strRef>
              <c:f>'4.3.2 Res SG Des Dig PyS'!$A$222:$D$222</c:f>
              <c:strCache>
                <c:ptCount val="4"/>
                <c:pt idx="0">
                  <c:v>Objetivo</c:v>
                </c:pt>
              </c:strCache>
            </c:strRef>
          </c:tx>
          <c:spPr>
            <a:scene3d>
              <a:camera prst="orthographicFront"/>
              <a:lightRig rig="threePt" dir="t"/>
            </a:scene3d>
            <a:sp3d>
              <a:bevelT/>
            </a:sp3d>
          </c:spPr>
          <c:invertIfNegative val="0"/>
          <c:val>
            <c:numRef>
              <c:f>'4.3.2 Res SG Des Dig PyS'!$E$222:$I$222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36D7-46F3-B689-16B5D7E5B02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'4.3.2 Res SG Des Dig PyS'!$A$223:$D$223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'4.3.2 Res SG Des Dig PyS'!$E$223:$I$223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36D7-46F3-B689-16B5D7E5B02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'4.3.2 Res SG Des Dig PyS'!$A$273:$D$273</c:f>
              <c:strCache>
                <c:ptCount val="4"/>
                <c:pt idx="0">
                  <c:v>Nombre del indicador </c:v>
                </c:pt>
              </c:strCache>
            </c:strRef>
          </c:tx>
          <c:spPr>
            <a:scene3d>
              <a:camera prst="orthographicFront"/>
              <a:lightRig rig="threePt" dir="t"/>
            </a:scene3d>
            <a:sp3d>
              <a:bevelT/>
              <a:bevelB/>
            </a:sp3d>
          </c:spPr>
          <c:invertIfNegative val="0"/>
          <c:val>
            <c:numRef>
              <c:f>'4.3.2 Res SG Des Dig PyS'!$E$273:$I$273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42EB-43A2-B614-EC4EBD1D9ACA}"/>
            </c:ext>
          </c:extLst>
        </c:ser>
        <c:ser>
          <c:idx val="1"/>
          <c:order val="1"/>
          <c:tx>
            <c:strRef>
              <c:f>'4.3.2 Res SG Des Dig PyS'!$A$274:$D$274</c:f>
              <c:strCache>
                <c:ptCount val="4"/>
                <c:pt idx="0">
                  <c:v>Objetivo</c:v>
                </c:pt>
              </c:strCache>
            </c:strRef>
          </c:tx>
          <c:spPr>
            <a:scene3d>
              <a:camera prst="orthographicFront"/>
              <a:lightRig rig="threePt" dir="t"/>
            </a:scene3d>
            <a:sp3d>
              <a:bevelT/>
            </a:sp3d>
          </c:spPr>
          <c:invertIfNegative val="0"/>
          <c:val>
            <c:numRef>
              <c:f>'4.3.2 Res SG Des Dig PyS'!$E$274:$I$274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42EB-43A2-B614-EC4EBD1D9AC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'4.3.2 Res SG Des Dig PyS'!$A$275:$D$275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'4.3.2 Res SG Des Dig PyS'!$E$275:$I$275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42EB-43A2-B614-EC4EBD1D9AC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'4.3.3 Mobile y Tracking'!$A$13:$D$13</c:f>
              <c:strCache>
                <c:ptCount val="4"/>
                <c:pt idx="0">
                  <c:v>Nombre del indicador </c:v>
                </c:pt>
              </c:strCache>
            </c:strRef>
          </c:tx>
          <c:spPr>
            <a:scene3d>
              <a:camera prst="orthographicFront"/>
              <a:lightRig rig="threePt" dir="t"/>
            </a:scene3d>
            <a:sp3d>
              <a:bevelT/>
              <a:bevelB/>
            </a:sp3d>
          </c:spPr>
          <c:invertIfNegative val="0"/>
          <c:val>
            <c:numRef>
              <c:f>'4.3.3 Mobile y Tracking'!$E$13:$I$13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467A-46EB-9FA5-C8FC3492E617}"/>
            </c:ext>
          </c:extLst>
        </c:ser>
        <c:ser>
          <c:idx val="1"/>
          <c:order val="1"/>
          <c:tx>
            <c:strRef>
              <c:f>'4.3.3 Mobile y Tracking'!$A$14:$D$14</c:f>
              <c:strCache>
                <c:ptCount val="4"/>
                <c:pt idx="0">
                  <c:v>Objetivo</c:v>
                </c:pt>
              </c:strCache>
            </c:strRef>
          </c:tx>
          <c:spPr>
            <a:scene3d>
              <a:camera prst="orthographicFront"/>
              <a:lightRig rig="threePt" dir="t"/>
            </a:scene3d>
            <a:sp3d>
              <a:bevelT/>
            </a:sp3d>
          </c:spPr>
          <c:invertIfNegative val="0"/>
          <c:val>
            <c:numRef>
              <c:f>'4.3.3 Mobile y Tracking'!$E$14:$I$14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467A-46EB-9FA5-C8FC3492E61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'4.3.3 Mobile y Tracking'!$A$15:$D$15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'4.3.3 Mobile y Tracking'!$E$15:$I$15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467A-46EB-9FA5-C8FC3492E61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'4.3.3 Mobile y Tracking'!$A$65:$D$65</c:f>
              <c:strCache>
                <c:ptCount val="4"/>
                <c:pt idx="0">
                  <c:v>Nombre del indicador </c:v>
                </c:pt>
              </c:strCache>
            </c:strRef>
          </c:tx>
          <c:spPr>
            <a:scene3d>
              <a:camera prst="orthographicFront"/>
              <a:lightRig rig="threePt" dir="t"/>
            </a:scene3d>
            <a:sp3d>
              <a:bevelT/>
              <a:bevelB/>
            </a:sp3d>
          </c:spPr>
          <c:invertIfNegative val="0"/>
          <c:val>
            <c:numRef>
              <c:f>'4.3.3 Mobile y Tracking'!$E$65:$I$65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1C52-4ACA-92B3-2B3BAF6BB873}"/>
            </c:ext>
          </c:extLst>
        </c:ser>
        <c:ser>
          <c:idx val="1"/>
          <c:order val="1"/>
          <c:tx>
            <c:strRef>
              <c:f>'4.3.3 Mobile y Tracking'!$A$66:$D$66</c:f>
              <c:strCache>
                <c:ptCount val="4"/>
                <c:pt idx="0">
                  <c:v>Objetivo</c:v>
                </c:pt>
              </c:strCache>
            </c:strRef>
          </c:tx>
          <c:spPr>
            <a:scene3d>
              <a:camera prst="orthographicFront"/>
              <a:lightRig rig="threePt" dir="t"/>
            </a:scene3d>
            <a:sp3d>
              <a:bevelT/>
            </a:sp3d>
          </c:spPr>
          <c:invertIfNegative val="0"/>
          <c:val>
            <c:numRef>
              <c:f>'4.3.3 Mobile y Tracking'!$E$66:$I$66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C52-4ACA-92B3-2B3BAF6BB87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'4.3.3 Mobile y Tracking'!$A$67:$D$67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'4.3.3 Mobile y Tracking'!$E$67:$I$67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1C52-4ACA-92B3-2B3BAF6BB87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'4.3.3 Mobile y Tracking'!$E$117:$I$117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1926-42FB-B839-8F9FC2220508}"/>
            </c:ext>
          </c:extLst>
        </c:ser>
        <c:ser>
          <c:idx val="1"/>
          <c:order val="1"/>
          <c:spPr>
            <a:scene3d>
              <a:camera prst="orthographicFront"/>
              <a:lightRig rig="threePt" dir="t"/>
            </a:scene3d>
            <a:sp3d>
              <a:bevelT/>
            </a:sp3d>
          </c:spPr>
          <c:invertIfNegative val="0"/>
          <c:val>
            <c:numRef>
              <c:f>'4.3.3 Mobile y Tracking'!$E$118:$I$118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926-42FB-B839-8F9FC222050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'4.3.3 Mobile y Tracking'!$E$119:$I$119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1926-42FB-B839-8F9FC222050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'4.3.3 Mobile y Tracking'!$A$169:$D$169</c:f>
              <c:strCache>
                <c:ptCount val="4"/>
                <c:pt idx="0">
                  <c:v>Nombre del indicador </c:v>
                </c:pt>
              </c:strCache>
            </c:strRef>
          </c:tx>
          <c:spPr>
            <a:scene3d>
              <a:camera prst="orthographicFront"/>
              <a:lightRig rig="threePt" dir="t"/>
            </a:scene3d>
            <a:sp3d>
              <a:bevelT/>
              <a:bevelB/>
            </a:sp3d>
          </c:spPr>
          <c:invertIfNegative val="0"/>
          <c:val>
            <c:numRef>
              <c:f>'4.3.3 Mobile y Tracking'!$E$169:$I$169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86F2-481E-917F-4285DFDEA8E9}"/>
            </c:ext>
          </c:extLst>
        </c:ser>
        <c:ser>
          <c:idx val="1"/>
          <c:order val="1"/>
          <c:tx>
            <c:strRef>
              <c:f>'4.3.3 Mobile y Tracking'!$A$170:$D$170</c:f>
              <c:strCache>
                <c:ptCount val="4"/>
                <c:pt idx="0">
                  <c:v>Objetivo</c:v>
                </c:pt>
              </c:strCache>
            </c:strRef>
          </c:tx>
          <c:spPr>
            <a:scene3d>
              <a:camera prst="orthographicFront"/>
              <a:lightRig rig="threePt" dir="t"/>
            </a:scene3d>
            <a:sp3d>
              <a:bevelT/>
            </a:sp3d>
          </c:spPr>
          <c:invertIfNegative val="0"/>
          <c:val>
            <c:numRef>
              <c:f>'4.3.3 Mobile y Tracking'!$E$170:$I$170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86F2-481E-917F-4285DFDEA8E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'4.3.3 Mobile y Tracking'!$A$171:$D$171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'4.3.3 Mobile y Tracking'!$E$171:$I$171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86F2-481E-917F-4285DFDEA8E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'4.3.3 Mobile y Tracking'!$A$221:$D$221</c:f>
              <c:strCache>
                <c:ptCount val="4"/>
                <c:pt idx="0">
                  <c:v>Nombre del indicador </c:v>
                </c:pt>
              </c:strCache>
            </c:strRef>
          </c:tx>
          <c:spPr>
            <a:scene3d>
              <a:camera prst="orthographicFront"/>
              <a:lightRig rig="threePt" dir="t"/>
            </a:scene3d>
            <a:sp3d>
              <a:bevelT/>
              <a:bevelB/>
            </a:sp3d>
          </c:spPr>
          <c:invertIfNegative val="0"/>
          <c:val>
            <c:numRef>
              <c:f>'4.3.3 Mobile y Tracking'!$E$221:$I$221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5C74-4B68-851E-B046285626AE}"/>
            </c:ext>
          </c:extLst>
        </c:ser>
        <c:ser>
          <c:idx val="1"/>
          <c:order val="1"/>
          <c:tx>
            <c:strRef>
              <c:f>'4.3.3 Mobile y Tracking'!$A$222:$D$222</c:f>
              <c:strCache>
                <c:ptCount val="4"/>
                <c:pt idx="0">
                  <c:v>Objetivo</c:v>
                </c:pt>
              </c:strCache>
            </c:strRef>
          </c:tx>
          <c:spPr>
            <a:scene3d>
              <a:camera prst="orthographicFront"/>
              <a:lightRig rig="threePt" dir="t"/>
            </a:scene3d>
            <a:sp3d>
              <a:bevelT/>
            </a:sp3d>
          </c:spPr>
          <c:invertIfNegative val="0"/>
          <c:val>
            <c:numRef>
              <c:f>'4.3.3 Mobile y Tracking'!$E$222:$I$222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5C74-4B68-851E-B046285626A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'4.3.3 Mobile y Tracking'!$A$223:$D$223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'4.3.3 Mobile y Tracking'!$E$223:$I$223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5C74-4B68-851E-B046285626A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'4.1 Res Lid y Estr'!$E$116:$I$116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A48E-4376-B9C3-AE3ABC8A35CD}"/>
            </c:ext>
          </c:extLst>
        </c:ser>
        <c:ser>
          <c:idx val="1"/>
          <c:order val="1"/>
          <c:spPr>
            <a:scene3d>
              <a:camera prst="orthographicFront"/>
              <a:lightRig rig="threePt" dir="t"/>
            </a:scene3d>
            <a:sp3d>
              <a:bevelT/>
            </a:sp3d>
          </c:spPr>
          <c:invertIfNegative val="0"/>
          <c:val>
            <c:numRef>
              <c:f>'4.1 Res Lid y Estr'!$E$117:$I$117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A48E-4376-B9C3-AE3ABC8A35CD}"/>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'4.1 Res Lid y Estr'!$E$118:$I$118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A48E-4376-B9C3-AE3ABC8A35CD}"/>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'4.3.3 Mobile y Tracking'!$A$273:$D$273</c:f>
              <c:strCache>
                <c:ptCount val="4"/>
                <c:pt idx="0">
                  <c:v>Nombre del indicador </c:v>
                </c:pt>
              </c:strCache>
            </c:strRef>
          </c:tx>
          <c:spPr>
            <a:scene3d>
              <a:camera prst="orthographicFront"/>
              <a:lightRig rig="threePt" dir="t"/>
            </a:scene3d>
            <a:sp3d>
              <a:bevelT/>
              <a:bevelB/>
            </a:sp3d>
          </c:spPr>
          <c:invertIfNegative val="0"/>
          <c:val>
            <c:numRef>
              <c:f>'4.3.3 Mobile y Tracking'!$E$273:$I$273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B424-48B1-B7F1-26193020E025}"/>
            </c:ext>
          </c:extLst>
        </c:ser>
        <c:ser>
          <c:idx val="1"/>
          <c:order val="1"/>
          <c:tx>
            <c:strRef>
              <c:f>'4.3.3 Mobile y Tracking'!$A$274:$D$274</c:f>
              <c:strCache>
                <c:ptCount val="4"/>
                <c:pt idx="0">
                  <c:v>Objetivo</c:v>
                </c:pt>
              </c:strCache>
            </c:strRef>
          </c:tx>
          <c:spPr>
            <a:scene3d>
              <a:camera prst="orthographicFront"/>
              <a:lightRig rig="threePt" dir="t"/>
            </a:scene3d>
            <a:sp3d>
              <a:bevelT/>
            </a:sp3d>
          </c:spPr>
          <c:invertIfNegative val="0"/>
          <c:val>
            <c:numRef>
              <c:f>'4.3.3 Mobile y Tracking'!$E$274:$I$274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B424-48B1-B7F1-26193020E02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'4.3.3 Mobile y Tracking'!$A$275:$D$275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'4.3.3 Mobile y Tracking'!$E$275:$I$275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B424-48B1-B7F1-26193020E02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'4.3.4 Res CRM'!$A$13:$D$13</c:f>
              <c:strCache>
                <c:ptCount val="4"/>
                <c:pt idx="0">
                  <c:v>Nombre del indicador </c:v>
                </c:pt>
              </c:strCache>
            </c:strRef>
          </c:tx>
          <c:spPr>
            <a:scene3d>
              <a:camera prst="orthographicFront"/>
              <a:lightRig rig="threePt" dir="t"/>
            </a:scene3d>
            <a:sp3d>
              <a:bevelT/>
              <a:bevelB/>
            </a:sp3d>
          </c:spPr>
          <c:invertIfNegative val="0"/>
          <c:val>
            <c:numRef>
              <c:f>'4.3.4 Res CRM'!$E$13:$I$13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90DE-4193-B691-B9193D840516}"/>
            </c:ext>
          </c:extLst>
        </c:ser>
        <c:ser>
          <c:idx val="1"/>
          <c:order val="1"/>
          <c:tx>
            <c:strRef>
              <c:f>'4.3.4 Res CRM'!$A$14:$D$14</c:f>
              <c:strCache>
                <c:ptCount val="4"/>
                <c:pt idx="0">
                  <c:v>Objetivo</c:v>
                </c:pt>
              </c:strCache>
            </c:strRef>
          </c:tx>
          <c:spPr>
            <a:scene3d>
              <a:camera prst="orthographicFront"/>
              <a:lightRig rig="threePt" dir="t"/>
            </a:scene3d>
            <a:sp3d>
              <a:bevelT/>
            </a:sp3d>
          </c:spPr>
          <c:invertIfNegative val="0"/>
          <c:val>
            <c:numRef>
              <c:f>'4.3.4 Res CRM'!$E$14:$I$14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90DE-4193-B691-B9193D84051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'4.3.4 Res CRM'!$A$15:$D$15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'4.3.4 Res CRM'!$E$15:$I$15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90DE-4193-B691-B9193D84051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'4.3.4 Res CRM'!$A$65:$D$65</c:f>
              <c:strCache>
                <c:ptCount val="4"/>
                <c:pt idx="0">
                  <c:v>Nombre del indicador </c:v>
                </c:pt>
              </c:strCache>
            </c:strRef>
          </c:tx>
          <c:spPr>
            <a:scene3d>
              <a:camera prst="orthographicFront"/>
              <a:lightRig rig="threePt" dir="t"/>
            </a:scene3d>
            <a:sp3d>
              <a:bevelT/>
              <a:bevelB/>
            </a:sp3d>
          </c:spPr>
          <c:invertIfNegative val="0"/>
          <c:val>
            <c:numRef>
              <c:f>'4.3.4 Res CRM'!$E$65:$I$65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C362-43FE-A696-E8ECE54B1409}"/>
            </c:ext>
          </c:extLst>
        </c:ser>
        <c:ser>
          <c:idx val="1"/>
          <c:order val="1"/>
          <c:tx>
            <c:strRef>
              <c:f>'4.3.4 Res CRM'!$A$66:$D$66</c:f>
              <c:strCache>
                <c:ptCount val="4"/>
                <c:pt idx="0">
                  <c:v>Objetivo</c:v>
                </c:pt>
              </c:strCache>
            </c:strRef>
          </c:tx>
          <c:spPr>
            <a:scene3d>
              <a:camera prst="orthographicFront"/>
              <a:lightRig rig="threePt" dir="t"/>
            </a:scene3d>
            <a:sp3d>
              <a:bevelT/>
            </a:sp3d>
          </c:spPr>
          <c:invertIfNegative val="0"/>
          <c:val>
            <c:numRef>
              <c:f>'4.3.4 Res CRM'!$E$66:$I$66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C362-43FE-A696-E8ECE54B140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'4.3.4 Res CRM'!$A$67:$D$67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'4.3.4 Res CRM'!$E$67:$I$67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C362-43FE-A696-E8ECE54B140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'4.3.4 Res CRM'!$E$117:$I$117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1FF1-4E42-965F-1D7488086087}"/>
            </c:ext>
          </c:extLst>
        </c:ser>
        <c:ser>
          <c:idx val="1"/>
          <c:order val="1"/>
          <c:spPr>
            <a:scene3d>
              <a:camera prst="orthographicFront"/>
              <a:lightRig rig="threePt" dir="t"/>
            </a:scene3d>
            <a:sp3d>
              <a:bevelT/>
            </a:sp3d>
          </c:spPr>
          <c:invertIfNegative val="0"/>
          <c:val>
            <c:numRef>
              <c:f>'4.3.4 Res CRM'!$E$118:$I$118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FF1-4E42-965F-1D748808608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'4.3.4 Res CRM'!$E$119:$I$119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1FF1-4E42-965F-1D748808608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'4.3.4 Res CRM'!$A$169:$D$169</c:f>
              <c:strCache>
                <c:ptCount val="4"/>
                <c:pt idx="0">
                  <c:v>Nombre del indicador </c:v>
                </c:pt>
              </c:strCache>
            </c:strRef>
          </c:tx>
          <c:spPr>
            <a:scene3d>
              <a:camera prst="orthographicFront"/>
              <a:lightRig rig="threePt" dir="t"/>
            </a:scene3d>
            <a:sp3d>
              <a:bevelT/>
              <a:bevelB/>
            </a:sp3d>
          </c:spPr>
          <c:invertIfNegative val="0"/>
          <c:val>
            <c:numRef>
              <c:f>'4.3.4 Res CRM'!$E$169:$I$169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9B5D-4949-9638-0E98A89D7245}"/>
            </c:ext>
          </c:extLst>
        </c:ser>
        <c:ser>
          <c:idx val="1"/>
          <c:order val="1"/>
          <c:tx>
            <c:strRef>
              <c:f>'4.3.4 Res CRM'!$A$170:$D$170</c:f>
              <c:strCache>
                <c:ptCount val="4"/>
                <c:pt idx="0">
                  <c:v>Objetivo</c:v>
                </c:pt>
              </c:strCache>
            </c:strRef>
          </c:tx>
          <c:spPr>
            <a:scene3d>
              <a:camera prst="orthographicFront"/>
              <a:lightRig rig="threePt" dir="t"/>
            </a:scene3d>
            <a:sp3d>
              <a:bevelT/>
            </a:sp3d>
          </c:spPr>
          <c:invertIfNegative val="0"/>
          <c:val>
            <c:numRef>
              <c:f>'4.3.4 Res CRM'!$E$170:$I$170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9B5D-4949-9638-0E98A89D724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'4.3.4 Res CRM'!$A$171:$D$171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'4.3.4 Res CRM'!$E$171:$I$171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9B5D-4949-9638-0E98A89D724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'4.3.4 Res CRM'!$A$221:$D$221</c:f>
              <c:strCache>
                <c:ptCount val="4"/>
                <c:pt idx="0">
                  <c:v>Nombre del indicador </c:v>
                </c:pt>
              </c:strCache>
            </c:strRef>
          </c:tx>
          <c:spPr>
            <a:scene3d>
              <a:camera prst="orthographicFront"/>
              <a:lightRig rig="threePt" dir="t"/>
            </a:scene3d>
            <a:sp3d>
              <a:bevelT/>
              <a:bevelB/>
            </a:sp3d>
          </c:spPr>
          <c:invertIfNegative val="0"/>
          <c:val>
            <c:numRef>
              <c:f>'4.3.4 Res CRM'!$E$221:$I$221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5B07-4BEF-8F36-375FEE664F1A}"/>
            </c:ext>
          </c:extLst>
        </c:ser>
        <c:ser>
          <c:idx val="1"/>
          <c:order val="1"/>
          <c:tx>
            <c:strRef>
              <c:f>'4.3.4 Res CRM'!$A$222:$D$222</c:f>
              <c:strCache>
                <c:ptCount val="4"/>
                <c:pt idx="0">
                  <c:v>Objetivo</c:v>
                </c:pt>
              </c:strCache>
            </c:strRef>
          </c:tx>
          <c:spPr>
            <a:scene3d>
              <a:camera prst="orthographicFront"/>
              <a:lightRig rig="threePt" dir="t"/>
            </a:scene3d>
            <a:sp3d>
              <a:bevelT/>
            </a:sp3d>
          </c:spPr>
          <c:invertIfNegative val="0"/>
          <c:val>
            <c:numRef>
              <c:f>'4.3.4 Res CRM'!$E$222:$I$222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5B07-4BEF-8F36-375FEE664F1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'4.3.4 Res CRM'!$A$223:$D$223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'4.3.4 Res CRM'!$E$223:$I$223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5B07-4BEF-8F36-375FEE664F1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'4.3.4 Res CRM'!$A$273:$D$273</c:f>
              <c:strCache>
                <c:ptCount val="4"/>
                <c:pt idx="0">
                  <c:v>Nombre del indicador </c:v>
                </c:pt>
              </c:strCache>
            </c:strRef>
          </c:tx>
          <c:spPr>
            <a:scene3d>
              <a:camera prst="orthographicFront"/>
              <a:lightRig rig="threePt" dir="t"/>
            </a:scene3d>
            <a:sp3d>
              <a:bevelT/>
              <a:bevelB/>
            </a:sp3d>
          </c:spPr>
          <c:invertIfNegative val="0"/>
          <c:val>
            <c:numRef>
              <c:f>'4.3.4 Res CRM'!$E$273:$I$273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AE80-452D-BA3A-FDA350222751}"/>
            </c:ext>
          </c:extLst>
        </c:ser>
        <c:ser>
          <c:idx val="1"/>
          <c:order val="1"/>
          <c:tx>
            <c:strRef>
              <c:f>'4.3.4 Res CRM'!$A$274:$D$274</c:f>
              <c:strCache>
                <c:ptCount val="4"/>
                <c:pt idx="0">
                  <c:v>Objetivo</c:v>
                </c:pt>
              </c:strCache>
            </c:strRef>
          </c:tx>
          <c:spPr>
            <a:scene3d>
              <a:camera prst="orthographicFront"/>
              <a:lightRig rig="threePt" dir="t"/>
            </a:scene3d>
            <a:sp3d>
              <a:bevelT/>
            </a:sp3d>
          </c:spPr>
          <c:invertIfNegative val="0"/>
          <c:val>
            <c:numRef>
              <c:f>'4.3.4 Res CRM'!$E$274:$I$274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AE80-452D-BA3A-FDA35022275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'4.3.4 Res CRM'!$A$275:$D$275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'4.3.4 Res CRM'!$E$275:$I$275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AE80-452D-BA3A-FDA35022275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'4.3.5 Res ML_RBT_IA_IoT'!$A$13:$D$13</c:f>
              <c:strCache>
                <c:ptCount val="4"/>
                <c:pt idx="0">
                  <c:v>Nombre del indicador </c:v>
                </c:pt>
              </c:strCache>
            </c:strRef>
          </c:tx>
          <c:spPr>
            <a:scene3d>
              <a:camera prst="orthographicFront"/>
              <a:lightRig rig="threePt" dir="t"/>
            </a:scene3d>
            <a:sp3d>
              <a:bevelT/>
              <a:bevelB/>
            </a:sp3d>
          </c:spPr>
          <c:invertIfNegative val="0"/>
          <c:val>
            <c:numRef>
              <c:f>'4.3.5 Res ML_RBT_IA_IoT'!$E$13:$I$13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C665-4F0E-B234-895C941DD18C}"/>
            </c:ext>
          </c:extLst>
        </c:ser>
        <c:ser>
          <c:idx val="1"/>
          <c:order val="1"/>
          <c:tx>
            <c:strRef>
              <c:f>'4.3.5 Res ML_RBT_IA_IoT'!$A$14:$D$14</c:f>
              <c:strCache>
                <c:ptCount val="4"/>
                <c:pt idx="0">
                  <c:v>Objetivo</c:v>
                </c:pt>
              </c:strCache>
            </c:strRef>
          </c:tx>
          <c:spPr>
            <a:scene3d>
              <a:camera prst="orthographicFront"/>
              <a:lightRig rig="threePt" dir="t"/>
            </a:scene3d>
            <a:sp3d>
              <a:bevelT/>
            </a:sp3d>
          </c:spPr>
          <c:invertIfNegative val="0"/>
          <c:val>
            <c:numRef>
              <c:f>'4.3.5 Res ML_RBT_IA_IoT'!$E$14:$I$14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C665-4F0E-B234-895C941DD18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'4.3.5 Res ML_RBT_IA_IoT'!$A$15:$D$15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'4.3.5 Res ML_RBT_IA_IoT'!$E$15:$I$15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C665-4F0E-B234-895C941DD18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'4.3.5 Res ML_RBT_IA_IoT'!$A$65:$D$65</c:f>
              <c:strCache>
                <c:ptCount val="4"/>
                <c:pt idx="0">
                  <c:v>Nombre del indicador </c:v>
                </c:pt>
              </c:strCache>
            </c:strRef>
          </c:tx>
          <c:spPr>
            <a:scene3d>
              <a:camera prst="orthographicFront"/>
              <a:lightRig rig="threePt" dir="t"/>
            </a:scene3d>
            <a:sp3d>
              <a:bevelT/>
              <a:bevelB/>
            </a:sp3d>
          </c:spPr>
          <c:invertIfNegative val="0"/>
          <c:val>
            <c:numRef>
              <c:f>'4.3.5 Res ML_RBT_IA_IoT'!$E$65:$I$65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AD2C-4606-A792-2ACF2B4B277F}"/>
            </c:ext>
          </c:extLst>
        </c:ser>
        <c:ser>
          <c:idx val="1"/>
          <c:order val="1"/>
          <c:tx>
            <c:strRef>
              <c:f>'4.3.5 Res ML_RBT_IA_IoT'!$A$66:$D$66</c:f>
              <c:strCache>
                <c:ptCount val="4"/>
                <c:pt idx="0">
                  <c:v>Objetivo</c:v>
                </c:pt>
              </c:strCache>
            </c:strRef>
          </c:tx>
          <c:spPr>
            <a:scene3d>
              <a:camera prst="orthographicFront"/>
              <a:lightRig rig="threePt" dir="t"/>
            </a:scene3d>
            <a:sp3d>
              <a:bevelT/>
            </a:sp3d>
          </c:spPr>
          <c:invertIfNegative val="0"/>
          <c:val>
            <c:numRef>
              <c:f>'4.3.5 Res ML_RBT_IA_IoT'!$E$66:$I$66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AD2C-4606-A792-2ACF2B4B277F}"/>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'4.3.5 Res ML_RBT_IA_IoT'!$A$67:$D$67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'4.3.5 Res ML_RBT_IA_IoT'!$E$67:$I$67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AD2C-4606-A792-2ACF2B4B277F}"/>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'4.3.5 Res ML_RBT_IA_IoT'!$E$117:$I$117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E25B-420E-A0C2-C9C877E8CB76}"/>
            </c:ext>
          </c:extLst>
        </c:ser>
        <c:ser>
          <c:idx val="1"/>
          <c:order val="1"/>
          <c:spPr>
            <a:scene3d>
              <a:camera prst="orthographicFront"/>
              <a:lightRig rig="threePt" dir="t"/>
            </a:scene3d>
            <a:sp3d>
              <a:bevelT/>
            </a:sp3d>
          </c:spPr>
          <c:invertIfNegative val="0"/>
          <c:val>
            <c:numRef>
              <c:f>'4.3.5 Res ML_RBT_IA_IoT'!$E$118:$I$118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E25B-420E-A0C2-C9C877E8CB7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'4.3.5 Res ML_RBT_IA_IoT'!$E$119:$I$119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E25B-420E-A0C2-C9C877E8CB7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'4.1 Res Lid y Estr'!$A$168:$D$168</c:f>
              <c:strCache>
                <c:ptCount val="4"/>
                <c:pt idx="0">
                  <c:v>Nombre del indicador </c:v>
                </c:pt>
              </c:strCache>
            </c:strRef>
          </c:tx>
          <c:spPr>
            <a:scene3d>
              <a:camera prst="orthographicFront"/>
              <a:lightRig rig="threePt" dir="t"/>
            </a:scene3d>
            <a:sp3d>
              <a:bevelT/>
              <a:bevelB/>
            </a:sp3d>
          </c:spPr>
          <c:invertIfNegative val="0"/>
          <c:val>
            <c:numRef>
              <c:f>'4.1 Res Lid y Estr'!$E$168:$I$168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E383-4EB9-B781-876CBF507D48}"/>
            </c:ext>
          </c:extLst>
        </c:ser>
        <c:ser>
          <c:idx val="1"/>
          <c:order val="1"/>
          <c:tx>
            <c:strRef>
              <c:f>'4.1 Res Lid y Estr'!$A$169:$D$169</c:f>
              <c:strCache>
                <c:ptCount val="4"/>
                <c:pt idx="0">
                  <c:v>Objetivo</c:v>
                </c:pt>
              </c:strCache>
            </c:strRef>
          </c:tx>
          <c:spPr>
            <a:scene3d>
              <a:camera prst="orthographicFront"/>
              <a:lightRig rig="threePt" dir="t"/>
            </a:scene3d>
            <a:sp3d>
              <a:bevelT/>
            </a:sp3d>
          </c:spPr>
          <c:invertIfNegative val="0"/>
          <c:val>
            <c:numRef>
              <c:f>'4.1 Res Lid y Estr'!$E$169:$I$169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E383-4EB9-B781-876CBF507D4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'4.1 Res Lid y Estr'!$A$170:$D$170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'4.1 Res Lid y Estr'!$E$170:$I$170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E383-4EB9-B781-876CBF507D4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'4.3.5 Res ML_RBT_IA_IoT'!$A$169:$D$169</c:f>
              <c:strCache>
                <c:ptCount val="4"/>
                <c:pt idx="0">
                  <c:v>Nombre del indicador </c:v>
                </c:pt>
              </c:strCache>
            </c:strRef>
          </c:tx>
          <c:spPr>
            <a:scene3d>
              <a:camera prst="orthographicFront"/>
              <a:lightRig rig="threePt" dir="t"/>
            </a:scene3d>
            <a:sp3d>
              <a:bevelT/>
              <a:bevelB/>
            </a:sp3d>
          </c:spPr>
          <c:invertIfNegative val="0"/>
          <c:val>
            <c:numRef>
              <c:f>'4.3.5 Res ML_RBT_IA_IoT'!$E$169:$I$169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7351-44A1-8C1C-5341080DA595}"/>
            </c:ext>
          </c:extLst>
        </c:ser>
        <c:ser>
          <c:idx val="1"/>
          <c:order val="1"/>
          <c:tx>
            <c:strRef>
              <c:f>'4.3.5 Res ML_RBT_IA_IoT'!$A$170:$D$170</c:f>
              <c:strCache>
                <c:ptCount val="4"/>
                <c:pt idx="0">
                  <c:v>Objetivo</c:v>
                </c:pt>
              </c:strCache>
            </c:strRef>
          </c:tx>
          <c:spPr>
            <a:scene3d>
              <a:camera prst="orthographicFront"/>
              <a:lightRig rig="threePt" dir="t"/>
            </a:scene3d>
            <a:sp3d>
              <a:bevelT/>
            </a:sp3d>
          </c:spPr>
          <c:invertIfNegative val="0"/>
          <c:val>
            <c:numRef>
              <c:f>'4.3.5 Res ML_RBT_IA_IoT'!$E$170:$I$170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7351-44A1-8C1C-5341080DA59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'4.3.5 Res ML_RBT_IA_IoT'!$A$171:$D$171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'4.3.5 Res ML_RBT_IA_IoT'!$E$171:$I$171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7351-44A1-8C1C-5341080DA59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'4.3.5 Res ML_RBT_IA_IoT'!$A$221:$D$221</c:f>
              <c:strCache>
                <c:ptCount val="4"/>
                <c:pt idx="0">
                  <c:v>Nombre del indicador </c:v>
                </c:pt>
              </c:strCache>
            </c:strRef>
          </c:tx>
          <c:spPr>
            <a:scene3d>
              <a:camera prst="orthographicFront"/>
              <a:lightRig rig="threePt" dir="t"/>
            </a:scene3d>
            <a:sp3d>
              <a:bevelT/>
              <a:bevelB/>
            </a:sp3d>
          </c:spPr>
          <c:invertIfNegative val="0"/>
          <c:val>
            <c:numRef>
              <c:f>'4.3.5 Res ML_RBT_IA_IoT'!$E$221:$I$221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1EC4-4F51-838E-830063CB014C}"/>
            </c:ext>
          </c:extLst>
        </c:ser>
        <c:ser>
          <c:idx val="1"/>
          <c:order val="1"/>
          <c:tx>
            <c:strRef>
              <c:f>'4.3.5 Res ML_RBT_IA_IoT'!$A$222:$D$222</c:f>
              <c:strCache>
                <c:ptCount val="4"/>
                <c:pt idx="0">
                  <c:v>Objetivo</c:v>
                </c:pt>
              </c:strCache>
            </c:strRef>
          </c:tx>
          <c:spPr>
            <a:scene3d>
              <a:camera prst="orthographicFront"/>
              <a:lightRig rig="threePt" dir="t"/>
            </a:scene3d>
            <a:sp3d>
              <a:bevelT/>
            </a:sp3d>
          </c:spPr>
          <c:invertIfNegative val="0"/>
          <c:val>
            <c:numRef>
              <c:f>'4.3.5 Res ML_RBT_IA_IoT'!$E$222:$I$222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EC4-4F51-838E-830063CB014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'4.3.5 Res ML_RBT_IA_IoT'!$A$223:$D$223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'4.3.5 Res ML_RBT_IA_IoT'!$E$223:$I$223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1EC4-4F51-838E-830063CB014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'4.3.5 Res ML_RBT_IA_IoT'!$A$273:$D$273</c:f>
              <c:strCache>
                <c:ptCount val="4"/>
                <c:pt idx="0">
                  <c:v>Nombre del indicador </c:v>
                </c:pt>
              </c:strCache>
            </c:strRef>
          </c:tx>
          <c:spPr>
            <a:scene3d>
              <a:camera prst="orthographicFront"/>
              <a:lightRig rig="threePt" dir="t"/>
            </a:scene3d>
            <a:sp3d>
              <a:bevelT/>
              <a:bevelB/>
            </a:sp3d>
          </c:spPr>
          <c:invertIfNegative val="0"/>
          <c:val>
            <c:numRef>
              <c:f>'4.3.5 Res ML_RBT_IA_IoT'!$E$273:$I$273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6F93-4C6B-ABE3-51AF8B976B9C}"/>
            </c:ext>
          </c:extLst>
        </c:ser>
        <c:ser>
          <c:idx val="1"/>
          <c:order val="1"/>
          <c:tx>
            <c:strRef>
              <c:f>'4.3.5 Res ML_RBT_IA_IoT'!$A$274:$D$274</c:f>
              <c:strCache>
                <c:ptCount val="4"/>
                <c:pt idx="0">
                  <c:v>Objetivo</c:v>
                </c:pt>
              </c:strCache>
            </c:strRef>
          </c:tx>
          <c:spPr>
            <a:scene3d>
              <a:camera prst="orthographicFront"/>
              <a:lightRig rig="threePt" dir="t"/>
            </a:scene3d>
            <a:sp3d>
              <a:bevelT/>
            </a:sp3d>
          </c:spPr>
          <c:invertIfNegative val="0"/>
          <c:val>
            <c:numRef>
              <c:f>'4.3.5 Res ML_RBT_IA_IoT'!$E$274:$I$274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6F93-4C6B-ABE3-51AF8B976B9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'4.3.5 Res ML_RBT_IA_IoT'!$A$275:$D$275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'4.3.5 Res ML_RBT_IA_IoT'!$E$275:$I$275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6F93-4C6B-ABE3-51AF8B976B9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'4.3.6 Res Cloud'!$A$13:$D$13</c:f>
              <c:strCache>
                <c:ptCount val="4"/>
                <c:pt idx="0">
                  <c:v>Nombre del indicador </c:v>
                </c:pt>
              </c:strCache>
            </c:strRef>
          </c:tx>
          <c:spPr>
            <a:scene3d>
              <a:camera prst="orthographicFront"/>
              <a:lightRig rig="threePt" dir="t"/>
            </a:scene3d>
            <a:sp3d>
              <a:bevelT/>
              <a:bevelB/>
            </a:sp3d>
          </c:spPr>
          <c:invertIfNegative val="0"/>
          <c:val>
            <c:numRef>
              <c:f>'4.3.6 Res Cloud'!$E$13:$I$13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243F-428B-A0EC-C8C4E2057993}"/>
            </c:ext>
          </c:extLst>
        </c:ser>
        <c:ser>
          <c:idx val="1"/>
          <c:order val="1"/>
          <c:tx>
            <c:strRef>
              <c:f>'4.3.6 Res Cloud'!$A$14:$D$14</c:f>
              <c:strCache>
                <c:ptCount val="4"/>
                <c:pt idx="0">
                  <c:v>Objetivo</c:v>
                </c:pt>
              </c:strCache>
            </c:strRef>
          </c:tx>
          <c:spPr>
            <a:scene3d>
              <a:camera prst="orthographicFront"/>
              <a:lightRig rig="threePt" dir="t"/>
            </a:scene3d>
            <a:sp3d>
              <a:bevelT/>
            </a:sp3d>
          </c:spPr>
          <c:invertIfNegative val="0"/>
          <c:val>
            <c:numRef>
              <c:f>'4.3.6 Res Cloud'!$E$14:$I$14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243F-428B-A0EC-C8C4E205799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'4.3.6 Res Cloud'!$A$15:$D$15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'4.3.6 Res Cloud'!$E$15:$I$15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243F-428B-A0EC-C8C4E205799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'4.3.6 Res Cloud'!$A$65:$D$65</c:f>
              <c:strCache>
                <c:ptCount val="4"/>
                <c:pt idx="0">
                  <c:v>Nombre del indicador </c:v>
                </c:pt>
              </c:strCache>
            </c:strRef>
          </c:tx>
          <c:spPr>
            <a:scene3d>
              <a:camera prst="orthographicFront"/>
              <a:lightRig rig="threePt" dir="t"/>
            </a:scene3d>
            <a:sp3d>
              <a:bevelT/>
              <a:bevelB/>
            </a:sp3d>
          </c:spPr>
          <c:invertIfNegative val="0"/>
          <c:val>
            <c:numRef>
              <c:f>'4.3.6 Res Cloud'!$E$65:$I$65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B21F-4B54-939E-2466B56DB66A}"/>
            </c:ext>
          </c:extLst>
        </c:ser>
        <c:ser>
          <c:idx val="1"/>
          <c:order val="1"/>
          <c:tx>
            <c:strRef>
              <c:f>'4.3.6 Res Cloud'!$A$66:$D$66</c:f>
              <c:strCache>
                <c:ptCount val="4"/>
                <c:pt idx="0">
                  <c:v>Objetivo</c:v>
                </c:pt>
              </c:strCache>
            </c:strRef>
          </c:tx>
          <c:spPr>
            <a:scene3d>
              <a:camera prst="orthographicFront"/>
              <a:lightRig rig="threePt" dir="t"/>
            </a:scene3d>
            <a:sp3d>
              <a:bevelT/>
            </a:sp3d>
          </c:spPr>
          <c:invertIfNegative val="0"/>
          <c:val>
            <c:numRef>
              <c:f>'4.3.6 Res Cloud'!$E$66:$I$66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B21F-4B54-939E-2466B56DB66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'4.3.6 Res Cloud'!$A$67:$D$67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'4.3.6 Res Cloud'!$E$67:$I$67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B21F-4B54-939E-2466B56DB66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'4.3.6 Res Cloud'!$E$117:$I$117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1EB0-4D7B-BA55-6BAAABAC2D69}"/>
            </c:ext>
          </c:extLst>
        </c:ser>
        <c:ser>
          <c:idx val="1"/>
          <c:order val="1"/>
          <c:spPr>
            <a:scene3d>
              <a:camera prst="orthographicFront"/>
              <a:lightRig rig="threePt" dir="t"/>
            </a:scene3d>
            <a:sp3d>
              <a:bevelT/>
            </a:sp3d>
          </c:spPr>
          <c:invertIfNegative val="0"/>
          <c:val>
            <c:numRef>
              <c:f>'4.3.6 Res Cloud'!$E$118:$I$118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EB0-4D7B-BA55-6BAAABAC2D6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'4.3.6 Res Cloud'!$E$119:$I$119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1EB0-4D7B-BA55-6BAAABAC2D6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'4.3.6 Res Cloud'!$A$169:$D$169</c:f>
              <c:strCache>
                <c:ptCount val="4"/>
                <c:pt idx="0">
                  <c:v>Nombre del indicador </c:v>
                </c:pt>
              </c:strCache>
            </c:strRef>
          </c:tx>
          <c:spPr>
            <a:scene3d>
              <a:camera prst="orthographicFront"/>
              <a:lightRig rig="threePt" dir="t"/>
            </a:scene3d>
            <a:sp3d>
              <a:bevelT/>
              <a:bevelB/>
            </a:sp3d>
          </c:spPr>
          <c:invertIfNegative val="0"/>
          <c:val>
            <c:numRef>
              <c:f>'4.3.6 Res Cloud'!$E$169:$I$169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953B-48A3-83F2-E372A117E795}"/>
            </c:ext>
          </c:extLst>
        </c:ser>
        <c:ser>
          <c:idx val="1"/>
          <c:order val="1"/>
          <c:tx>
            <c:strRef>
              <c:f>'4.3.6 Res Cloud'!$A$170:$D$170</c:f>
              <c:strCache>
                <c:ptCount val="4"/>
                <c:pt idx="0">
                  <c:v>Objetivo</c:v>
                </c:pt>
              </c:strCache>
            </c:strRef>
          </c:tx>
          <c:spPr>
            <a:scene3d>
              <a:camera prst="orthographicFront"/>
              <a:lightRig rig="threePt" dir="t"/>
            </a:scene3d>
            <a:sp3d>
              <a:bevelT/>
            </a:sp3d>
          </c:spPr>
          <c:invertIfNegative val="0"/>
          <c:val>
            <c:numRef>
              <c:f>'4.3.6 Res Cloud'!$E$170:$I$170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953B-48A3-83F2-E372A117E79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'4.3.6 Res Cloud'!$A$171:$D$171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'4.3.6 Res Cloud'!$E$171:$I$171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953B-48A3-83F2-E372A117E79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'4.3.6 Res Cloud'!$A$221:$D$221</c:f>
              <c:strCache>
                <c:ptCount val="4"/>
                <c:pt idx="0">
                  <c:v>Nombre del indicador </c:v>
                </c:pt>
              </c:strCache>
            </c:strRef>
          </c:tx>
          <c:spPr>
            <a:scene3d>
              <a:camera prst="orthographicFront"/>
              <a:lightRig rig="threePt" dir="t"/>
            </a:scene3d>
            <a:sp3d>
              <a:bevelT/>
              <a:bevelB/>
            </a:sp3d>
          </c:spPr>
          <c:invertIfNegative val="0"/>
          <c:val>
            <c:numRef>
              <c:f>'4.3.6 Res Cloud'!$E$221:$I$221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6B23-4C26-8C5D-51C2FA66D903}"/>
            </c:ext>
          </c:extLst>
        </c:ser>
        <c:ser>
          <c:idx val="1"/>
          <c:order val="1"/>
          <c:tx>
            <c:strRef>
              <c:f>'4.3.6 Res Cloud'!$A$222:$D$222</c:f>
              <c:strCache>
                <c:ptCount val="4"/>
                <c:pt idx="0">
                  <c:v>Objetivo</c:v>
                </c:pt>
              </c:strCache>
            </c:strRef>
          </c:tx>
          <c:spPr>
            <a:scene3d>
              <a:camera prst="orthographicFront"/>
              <a:lightRig rig="threePt" dir="t"/>
            </a:scene3d>
            <a:sp3d>
              <a:bevelT/>
            </a:sp3d>
          </c:spPr>
          <c:invertIfNegative val="0"/>
          <c:val>
            <c:numRef>
              <c:f>'4.3.6 Res Cloud'!$E$222:$I$222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6B23-4C26-8C5D-51C2FA66D90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'4.3.6 Res Cloud'!$A$223:$D$223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'4.3.6 Res Cloud'!$E$223:$I$223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6B23-4C26-8C5D-51C2FA66D90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'4.3.6 Res Cloud'!$A$273:$D$273</c:f>
              <c:strCache>
                <c:ptCount val="4"/>
                <c:pt idx="0">
                  <c:v>Nombre del indicador </c:v>
                </c:pt>
              </c:strCache>
            </c:strRef>
          </c:tx>
          <c:spPr>
            <a:scene3d>
              <a:camera prst="orthographicFront"/>
              <a:lightRig rig="threePt" dir="t"/>
            </a:scene3d>
            <a:sp3d>
              <a:bevelT/>
              <a:bevelB/>
            </a:sp3d>
          </c:spPr>
          <c:invertIfNegative val="0"/>
          <c:val>
            <c:numRef>
              <c:f>'4.3.6 Res Cloud'!$E$273:$I$273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7AE7-48EB-8B96-312117C32981}"/>
            </c:ext>
          </c:extLst>
        </c:ser>
        <c:ser>
          <c:idx val="1"/>
          <c:order val="1"/>
          <c:tx>
            <c:strRef>
              <c:f>'4.3.6 Res Cloud'!$A$274:$D$274</c:f>
              <c:strCache>
                <c:ptCount val="4"/>
                <c:pt idx="0">
                  <c:v>Objetivo</c:v>
                </c:pt>
              </c:strCache>
            </c:strRef>
          </c:tx>
          <c:spPr>
            <a:scene3d>
              <a:camera prst="orthographicFront"/>
              <a:lightRig rig="threePt" dir="t"/>
            </a:scene3d>
            <a:sp3d>
              <a:bevelT/>
            </a:sp3d>
          </c:spPr>
          <c:invertIfNegative val="0"/>
          <c:val>
            <c:numRef>
              <c:f>'4.3.6 Res Cloud'!$E$274:$I$274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7AE7-48EB-8B96-312117C3298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'4.3.6 Res Cloud'!$A$275:$D$275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'4.3.6 Res Cloud'!$E$275:$I$275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7AE7-48EB-8B96-312117C3298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'4.3.7 Res IntDatos y Analytics'!$A$13:$D$13</c:f>
              <c:strCache>
                <c:ptCount val="4"/>
                <c:pt idx="0">
                  <c:v>Nombre del indicador </c:v>
                </c:pt>
              </c:strCache>
            </c:strRef>
          </c:tx>
          <c:spPr>
            <a:scene3d>
              <a:camera prst="orthographicFront"/>
              <a:lightRig rig="threePt" dir="t"/>
            </a:scene3d>
            <a:sp3d>
              <a:bevelT/>
              <a:bevelB/>
            </a:sp3d>
          </c:spPr>
          <c:invertIfNegative val="0"/>
          <c:val>
            <c:numRef>
              <c:f>'4.3.7 Res IntDatos y Analytics'!$E$13:$I$13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B8EC-4F9E-93A3-A9A42567C391}"/>
            </c:ext>
          </c:extLst>
        </c:ser>
        <c:ser>
          <c:idx val="1"/>
          <c:order val="1"/>
          <c:tx>
            <c:strRef>
              <c:f>'4.3.7 Res IntDatos y Analytics'!$A$14:$D$14</c:f>
              <c:strCache>
                <c:ptCount val="4"/>
                <c:pt idx="0">
                  <c:v>Objetivo</c:v>
                </c:pt>
              </c:strCache>
            </c:strRef>
          </c:tx>
          <c:spPr>
            <a:scene3d>
              <a:camera prst="orthographicFront"/>
              <a:lightRig rig="threePt" dir="t"/>
            </a:scene3d>
            <a:sp3d>
              <a:bevelT/>
            </a:sp3d>
          </c:spPr>
          <c:invertIfNegative val="0"/>
          <c:val>
            <c:numRef>
              <c:f>'4.3.7 Res IntDatos y Analytics'!$E$14:$I$14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B8EC-4F9E-93A3-A9A42567C39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'4.3.7 Res IntDatos y Analytics'!$A$15:$D$15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'4.3.7 Res IntDatos y Analytics'!$E$15:$I$15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B8EC-4F9E-93A3-A9A42567C39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'4.1 Res Lid y Estr'!$A$220:$D$220</c:f>
              <c:strCache>
                <c:ptCount val="4"/>
                <c:pt idx="0">
                  <c:v>Nombre del indicador </c:v>
                </c:pt>
              </c:strCache>
            </c:strRef>
          </c:tx>
          <c:spPr>
            <a:scene3d>
              <a:camera prst="orthographicFront"/>
              <a:lightRig rig="threePt" dir="t"/>
            </a:scene3d>
            <a:sp3d>
              <a:bevelT/>
              <a:bevelB/>
            </a:sp3d>
          </c:spPr>
          <c:invertIfNegative val="0"/>
          <c:val>
            <c:numRef>
              <c:f>'4.1 Res Lid y Estr'!$E$220:$I$220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90CB-42B9-BD84-C02F70F19F1B}"/>
            </c:ext>
          </c:extLst>
        </c:ser>
        <c:ser>
          <c:idx val="1"/>
          <c:order val="1"/>
          <c:tx>
            <c:strRef>
              <c:f>'4.1 Res Lid y Estr'!$A$221:$D$221</c:f>
              <c:strCache>
                <c:ptCount val="4"/>
                <c:pt idx="0">
                  <c:v>Objetivo</c:v>
                </c:pt>
              </c:strCache>
            </c:strRef>
          </c:tx>
          <c:spPr>
            <a:scene3d>
              <a:camera prst="orthographicFront"/>
              <a:lightRig rig="threePt" dir="t"/>
            </a:scene3d>
            <a:sp3d>
              <a:bevelT/>
            </a:sp3d>
          </c:spPr>
          <c:invertIfNegative val="0"/>
          <c:val>
            <c:numRef>
              <c:f>'4.1 Res Lid y Estr'!$E$221:$I$221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90CB-42B9-BD84-C02F70F19F1B}"/>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'4.1 Res Lid y Estr'!$A$222:$D$222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'4.1 Res Lid y Estr'!$E$222:$I$222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90CB-42B9-BD84-C02F70F19F1B}"/>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'4.3.7 Res IntDatos y Analytics'!$A$65:$D$65</c:f>
              <c:strCache>
                <c:ptCount val="4"/>
                <c:pt idx="0">
                  <c:v>Nombre del indicador </c:v>
                </c:pt>
              </c:strCache>
            </c:strRef>
          </c:tx>
          <c:spPr>
            <a:scene3d>
              <a:camera prst="orthographicFront"/>
              <a:lightRig rig="threePt" dir="t"/>
            </a:scene3d>
            <a:sp3d>
              <a:bevelT/>
              <a:bevelB/>
            </a:sp3d>
          </c:spPr>
          <c:invertIfNegative val="0"/>
          <c:val>
            <c:numRef>
              <c:f>'4.3.7 Res IntDatos y Analytics'!$E$65:$I$65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2B7A-4B75-B577-90506369E093}"/>
            </c:ext>
          </c:extLst>
        </c:ser>
        <c:ser>
          <c:idx val="1"/>
          <c:order val="1"/>
          <c:tx>
            <c:strRef>
              <c:f>'4.3.7 Res IntDatos y Analytics'!$A$66:$D$66</c:f>
              <c:strCache>
                <c:ptCount val="4"/>
                <c:pt idx="0">
                  <c:v>Objetivo</c:v>
                </c:pt>
              </c:strCache>
            </c:strRef>
          </c:tx>
          <c:spPr>
            <a:scene3d>
              <a:camera prst="orthographicFront"/>
              <a:lightRig rig="threePt" dir="t"/>
            </a:scene3d>
            <a:sp3d>
              <a:bevelT/>
            </a:sp3d>
          </c:spPr>
          <c:invertIfNegative val="0"/>
          <c:val>
            <c:numRef>
              <c:f>'4.3.7 Res IntDatos y Analytics'!$E$66:$I$66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2B7A-4B75-B577-90506369E09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'4.3.7 Res IntDatos y Analytics'!$A$67:$D$67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'4.3.7 Res IntDatos y Analytics'!$E$67:$I$67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2B7A-4B75-B577-90506369E09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'4.3.7 Res IntDatos y Analytics'!$E$117:$I$117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9080-4CEB-938B-5D081D2B465E}"/>
            </c:ext>
          </c:extLst>
        </c:ser>
        <c:ser>
          <c:idx val="1"/>
          <c:order val="1"/>
          <c:spPr>
            <a:scene3d>
              <a:camera prst="orthographicFront"/>
              <a:lightRig rig="threePt" dir="t"/>
            </a:scene3d>
            <a:sp3d>
              <a:bevelT/>
            </a:sp3d>
          </c:spPr>
          <c:invertIfNegative val="0"/>
          <c:val>
            <c:numRef>
              <c:f>'4.3.7 Res IntDatos y Analytics'!$E$118:$I$118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9080-4CEB-938B-5D081D2B465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'4.3.7 Res IntDatos y Analytics'!$E$119:$I$119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9080-4CEB-938B-5D081D2B465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'4.3.7 Res IntDatos y Analytics'!$A$169:$D$169</c:f>
              <c:strCache>
                <c:ptCount val="4"/>
                <c:pt idx="0">
                  <c:v>Nombre del indicador </c:v>
                </c:pt>
              </c:strCache>
            </c:strRef>
          </c:tx>
          <c:spPr>
            <a:scene3d>
              <a:camera prst="orthographicFront"/>
              <a:lightRig rig="threePt" dir="t"/>
            </a:scene3d>
            <a:sp3d>
              <a:bevelT/>
              <a:bevelB/>
            </a:sp3d>
          </c:spPr>
          <c:invertIfNegative val="0"/>
          <c:val>
            <c:numRef>
              <c:f>'4.3.7 Res IntDatos y Analytics'!$E$169:$I$169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3432-42F4-8534-7E280992101C}"/>
            </c:ext>
          </c:extLst>
        </c:ser>
        <c:ser>
          <c:idx val="1"/>
          <c:order val="1"/>
          <c:tx>
            <c:strRef>
              <c:f>'4.3.7 Res IntDatos y Analytics'!$A$170:$D$170</c:f>
              <c:strCache>
                <c:ptCount val="4"/>
                <c:pt idx="0">
                  <c:v>Objetivo</c:v>
                </c:pt>
              </c:strCache>
            </c:strRef>
          </c:tx>
          <c:spPr>
            <a:scene3d>
              <a:camera prst="orthographicFront"/>
              <a:lightRig rig="threePt" dir="t"/>
            </a:scene3d>
            <a:sp3d>
              <a:bevelT/>
            </a:sp3d>
          </c:spPr>
          <c:invertIfNegative val="0"/>
          <c:val>
            <c:numRef>
              <c:f>'4.3.7 Res IntDatos y Analytics'!$E$170:$I$170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3432-42F4-8534-7E280992101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'4.3.7 Res IntDatos y Analytics'!$A$171:$D$171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'4.3.7 Res IntDatos y Analytics'!$E$171:$I$171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3432-42F4-8534-7E280992101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'4.3.7 Res IntDatos y Analytics'!$A$221:$D$221</c:f>
              <c:strCache>
                <c:ptCount val="4"/>
                <c:pt idx="0">
                  <c:v>Nombre del indicador </c:v>
                </c:pt>
              </c:strCache>
            </c:strRef>
          </c:tx>
          <c:spPr>
            <a:scene3d>
              <a:camera prst="orthographicFront"/>
              <a:lightRig rig="threePt" dir="t"/>
            </a:scene3d>
            <a:sp3d>
              <a:bevelT/>
              <a:bevelB/>
            </a:sp3d>
          </c:spPr>
          <c:invertIfNegative val="0"/>
          <c:val>
            <c:numRef>
              <c:f>'4.3.7 Res IntDatos y Analytics'!$E$221:$I$221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460F-4D95-86B7-0B0CA01B4876}"/>
            </c:ext>
          </c:extLst>
        </c:ser>
        <c:ser>
          <c:idx val="1"/>
          <c:order val="1"/>
          <c:tx>
            <c:strRef>
              <c:f>'4.3.7 Res IntDatos y Analytics'!$A$222:$D$222</c:f>
              <c:strCache>
                <c:ptCount val="4"/>
                <c:pt idx="0">
                  <c:v>Objetivo</c:v>
                </c:pt>
              </c:strCache>
            </c:strRef>
          </c:tx>
          <c:spPr>
            <a:scene3d>
              <a:camera prst="orthographicFront"/>
              <a:lightRig rig="threePt" dir="t"/>
            </a:scene3d>
            <a:sp3d>
              <a:bevelT/>
            </a:sp3d>
          </c:spPr>
          <c:invertIfNegative val="0"/>
          <c:val>
            <c:numRef>
              <c:f>'4.3.7 Res IntDatos y Analytics'!$E$222:$I$222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60F-4D95-86B7-0B0CA01B487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'4.3.7 Res IntDatos y Analytics'!$A$223:$D$223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'4.3.7 Res IntDatos y Analytics'!$E$223:$I$223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460F-4D95-86B7-0B0CA01B487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'4.3.7 Res IntDatos y Analytics'!$A$273:$D$273</c:f>
              <c:strCache>
                <c:ptCount val="4"/>
                <c:pt idx="0">
                  <c:v>Nombre del indicador </c:v>
                </c:pt>
              </c:strCache>
            </c:strRef>
          </c:tx>
          <c:spPr>
            <a:scene3d>
              <a:camera prst="orthographicFront"/>
              <a:lightRig rig="threePt" dir="t"/>
            </a:scene3d>
            <a:sp3d>
              <a:bevelT/>
              <a:bevelB/>
            </a:sp3d>
          </c:spPr>
          <c:invertIfNegative val="0"/>
          <c:val>
            <c:numRef>
              <c:f>'4.3.7 Res IntDatos y Analytics'!$E$273:$I$273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D9C0-4173-B728-C2D852FB2847}"/>
            </c:ext>
          </c:extLst>
        </c:ser>
        <c:ser>
          <c:idx val="1"/>
          <c:order val="1"/>
          <c:tx>
            <c:strRef>
              <c:f>'4.3.7 Res IntDatos y Analytics'!$A$274:$D$274</c:f>
              <c:strCache>
                <c:ptCount val="4"/>
                <c:pt idx="0">
                  <c:v>Objetivo</c:v>
                </c:pt>
              </c:strCache>
            </c:strRef>
          </c:tx>
          <c:spPr>
            <a:scene3d>
              <a:camera prst="orthographicFront"/>
              <a:lightRig rig="threePt" dir="t"/>
            </a:scene3d>
            <a:sp3d>
              <a:bevelT/>
            </a:sp3d>
          </c:spPr>
          <c:invertIfNegative val="0"/>
          <c:val>
            <c:numRef>
              <c:f>'4.3.7 Res IntDatos y Analytics'!$E$274:$I$274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D9C0-4173-B728-C2D852FB284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'4.3.7 Res IntDatos y Analytics'!$A$275:$D$275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'4.3.7 Res IntDatos y Analytics'!$E$275:$I$275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D9C0-4173-B728-C2D852FB284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'4.3.8 Res Seg Datosy BKCH '!$A$13:$D$13</c:f>
              <c:strCache>
                <c:ptCount val="4"/>
                <c:pt idx="0">
                  <c:v>Nombre del indicador </c:v>
                </c:pt>
              </c:strCache>
            </c:strRef>
          </c:tx>
          <c:spPr>
            <a:scene3d>
              <a:camera prst="orthographicFront"/>
              <a:lightRig rig="threePt" dir="t"/>
            </a:scene3d>
            <a:sp3d>
              <a:bevelT/>
              <a:bevelB/>
            </a:sp3d>
          </c:spPr>
          <c:invertIfNegative val="0"/>
          <c:val>
            <c:numRef>
              <c:f>'4.3.8 Res Seg Datosy BKCH '!$E$13:$I$13</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2E63-4A98-8370-470A25F039F3}"/>
            </c:ext>
          </c:extLst>
        </c:ser>
        <c:ser>
          <c:idx val="1"/>
          <c:order val="1"/>
          <c:tx>
            <c:strRef>
              <c:f>'4.3.8 Res Seg Datosy BKCH '!$A$14:$D$14</c:f>
              <c:strCache>
                <c:ptCount val="4"/>
                <c:pt idx="0">
                  <c:v>Objetivo</c:v>
                </c:pt>
              </c:strCache>
            </c:strRef>
          </c:tx>
          <c:spPr>
            <a:scene3d>
              <a:camera prst="orthographicFront"/>
              <a:lightRig rig="threePt" dir="t"/>
            </a:scene3d>
            <a:sp3d>
              <a:bevelT/>
            </a:sp3d>
          </c:spPr>
          <c:invertIfNegative val="0"/>
          <c:val>
            <c:numRef>
              <c:f>'4.3.8 Res Seg Datosy BKCH '!$E$14:$I$14</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2E63-4A98-8370-470A25F039F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'4.3.8 Res Seg Datosy BKCH '!$A$15:$D$15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'4.3.8 Res Seg Datosy BKCH '!$E$15:$I$15</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2E63-4A98-8370-470A25F039F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'4.3.8 Res Seg Datosy BKCH '!$A$65:$D$65</c:f>
              <c:strCache>
                <c:ptCount val="4"/>
                <c:pt idx="0">
                  <c:v>Nombre del indicador </c:v>
                </c:pt>
              </c:strCache>
            </c:strRef>
          </c:tx>
          <c:spPr>
            <a:scene3d>
              <a:camera prst="orthographicFront"/>
              <a:lightRig rig="threePt" dir="t"/>
            </a:scene3d>
            <a:sp3d>
              <a:bevelT/>
              <a:bevelB/>
            </a:sp3d>
          </c:spPr>
          <c:invertIfNegative val="0"/>
          <c:val>
            <c:numRef>
              <c:f>'4.3.8 Res Seg Datosy BKCH '!$E$65:$I$65</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EF6C-443E-B646-76914231F177}"/>
            </c:ext>
          </c:extLst>
        </c:ser>
        <c:ser>
          <c:idx val="1"/>
          <c:order val="1"/>
          <c:tx>
            <c:strRef>
              <c:f>'4.3.8 Res Seg Datosy BKCH '!$A$66:$D$66</c:f>
              <c:strCache>
                <c:ptCount val="4"/>
                <c:pt idx="0">
                  <c:v>Objetivo</c:v>
                </c:pt>
              </c:strCache>
            </c:strRef>
          </c:tx>
          <c:spPr>
            <a:scene3d>
              <a:camera prst="orthographicFront"/>
              <a:lightRig rig="threePt" dir="t"/>
            </a:scene3d>
            <a:sp3d>
              <a:bevelT/>
            </a:sp3d>
          </c:spPr>
          <c:invertIfNegative val="0"/>
          <c:val>
            <c:numRef>
              <c:f>'4.3.8 Res Seg Datosy BKCH '!$E$66:$I$66</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EF6C-443E-B646-76914231F17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'4.3.8 Res Seg Datosy BKCH '!$A$67:$D$67</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'4.3.8 Res Seg Datosy BKCH '!$E$67:$I$67</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EF6C-443E-B646-76914231F17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'4.3.8 Res Seg Datosy BKCH '!$E$117:$I$117</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FB55-4BF7-AAA2-A3D005ABCD01}"/>
            </c:ext>
          </c:extLst>
        </c:ser>
        <c:ser>
          <c:idx val="1"/>
          <c:order val="1"/>
          <c:spPr>
            <a:scene3d>
              <a:camera prst="orthographicFront"/>
              <a:lightRig rig="threePt" dir="t"/>
            </a:scene3d>
            <a:sp3d>
              <a:bevelT/>
            </a:sp3d>
          </c:spPr>
          <c:invertIfNegative val="0"/>
          <c:val>
            <c:numRef>
              <c:f>'4.3.8 Res Seg Datosy BKCH '!$E$118:$I$118</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FB55-4BF7-AAA2-A3D005ABCD0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'4.3.8 Res Seg Datosy BKCH '!$E$119:$I$119</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FB55-4BF7-AAA2-A3D005ABCD0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'4.3.8 Res Seg Datosy BKCH '!$A$169:$D$169</c:f>
              <c:strCache>
                <c:ptCount val="4"/>
                <c:pt idx="0">
                  <c:v>Nombre del indicador </c:v>
                </c:pt>
              </c:strCache>
            </c:strRef>
          </c:tx>
          <c:spPr>
            <a:scene3d>
              <a:camera prst="orthographicFront"/>
              <a:lightRig rig="threePt" dir="t"/>
            </a:scene3d>
            <a:sp3d>
              <a:bevelT/>
              <a:bevelB/>
            </a:sp3d>
          </c:spPr>
          <c:invertIfNegative val="0"/>
          <c:val>
            <c:numRef>
              <c:f>'4.3.8 Res Seg Datosy BKCH '!$E$169:$I$169</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4B05-464A-951D-C711EAA8E45C}"/>
            </c:ext>
          </c:extLst>
        </c:ser>
        <c:ser>
          <c:idx val="1"/>
          <c:order val="1"/>
          <c:tx>
            <c:strRef>
              <c:f>'4.3.8 Res Seg Datosy BKCH '!$A$170:$D$170</c:f>
              <c:strCache>
                <c:ptCount val="4"/>
                <c:pt idx="0">
                  <c:v>Objetivo</c:v>
                </c:pt>
              </c:strCache>
            </c:strRef>
          </c:tx>
          <c:spPr>
            <a:scene3d>
              <a:camera prst="orthographicFront"/>
              <a:lightRig rig="threePt" dir="t"/>
            </a:scene3d>
            <a:sp3d>
              <a:bevelT/>
            </a:sp3d>
          </c:spPr>
          <c:invertIfNegative val="0"/>
          <c:val>
            <c:numRef>
              <c:f>'4.3.8 Res Seg Datosy BKCH '!$E$170:$I$170</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4B05-464A-951D-C711EAA8E45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'4.3.8 Res Seg Datosy BKCH '!$A$171:$D$171</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'4.3.8 Res Seg Datosy BKCH '!$E$171:$I$171</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4B05-464A-951D-C711EAA8E45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'4.3.8 Res Seg Datosy BKCH '!$A$221:$D$221</c:f>
              <c:strCache>
                <c:ptCount val="4"/>
                <c:pt idx="0">
                  <c:v>Nombre del indicador </c:v>
                </c:pt>
              </c:strCache>
            </c:strRef>
          </c:tx>
          <c:spPr>
            <a:scene3d>
              <a:camera prst="orthographicFront"/>
              <a:lightRig rig="threePt" dir="t"/>
            </a:scene3d>
            <a:sp3d>
              <a:bevelT/>
              <a:bevelB/>
            </a:sp3d>
          </c:spPr>
          <c:invertIfNegative val="0"/>
          <c:val>
            <c:numRef>
              <c:f>'4.3.8 Res Seg Datosy BKCH '!$E$221:$I$221</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E15A-4912-AA56-48C9C7769E19}"/>
            </c:ext>
          </c:extLst>
        </c:ser>
        <c:ser>
          <c:idx val="1"/>
          <c:order val="1"/>
          <c:tx>
            <c:strRef>
              <c:f>'4.3.8 Res Seg Datosy BKCH '!$A$222:$D$222</c:f>
              <c:strCache>
                <c:ptCount val="4"/>
                <c:pt idx="0">
                  <c:v>Objetivo</c:v>
                </c:pt>
              </c:strCache>
            </c:strRef>
          </c:tx>
          <c:spPr>
            <a:scene3d>
              <a:camera prst="orthographicFront"/>
              <a:lightRig rig="threePt" dir="t"/>
            </a:scene3d>
            <a:sp3d>
              <a:bevelT/>
            </a:sp3d>
          </c:spPr>
          <c:invertIfNegative val="0"/>
          <c:val>
            <c:numRef>
              <c:f>'4.3.8 Res Seg Datosy BKCH '!$E$222:$I$222</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E15A-4912-AA56-48C9C7769E1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'4.3.8 Res Seg Datosy BKCH '!$A$223:$D$223</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'4.3.8 Res Seg Datosy BKCH '!$E$223:$I$223</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E15A-4912-AA56-48C9C7769E1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'4.1 Res Lid y Estr'!$A$272:$D$272</c:f>
              <c:strCache>
                <c:ptCount val="4"/>
                <c:pt idx="0">
                  <c:v>Nombre del indicador </c:v>
                </c:pt>
              </c:strCache>
            </c:strRef>
          </c:tx>
          <c:spPr>
            <a:scene3d>
              <a:camera prst="orthographicFront"/>
              <a:lightRig rig="threePt" dir="t"/>
            </a:scene3d>
            <a:sp3d>
              <a:bevelT/>
              <a:bevelB/>
            </a:sp3d>
          </c:spPr>
          <c:invertIfNegative val="0"/>
          <c:val>
            <c:numRef>
              <c:f>'4.1 Res Lid y Estr'!$E$272:$I$272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C424-4354-A12D-4FCDA03E0D9E}"/>
            </c:ext>
          </c:extLst>
        </c:ser>
        <c:ser>
          <c:idx val="1"/>
          <c:order val="1"/>
          <c:tx>
            <c:strRef>
              <c:f>'4.1 Res Lid y Estr'!$A$273:$D$273</c:f>
              <c:strCache>
                <c:ptCount val="4"/>
                <c:pt idx="0">
                  <c:v>Objetivo</c:v>
                </c:pt>
              </c:strCache>
            </c:strRef>
          </c:tx>
          <c:spPr>
            <a:scene3d>
              <a:camera prst="orthographicFront"/>
              <a:lightRig rig="threePt" dir="t"/>
            </a:scene3d>
            <a:sp3d>
              <a:bevelT/>
            </a:sp3d>
          </c:spPr>
          <c:invertIfNegative val="0"/>
          <c:val>
            <c:numRef>
              <c:f>'4.1 Res Lid y Estr'!$E$273:$I$273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C424-4354-A12D-4FCDA03E0D9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'4.1 Res Lid y Estr'!$A$274:$D$274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'4.1 Res Lid y Estr'!$E$274:$I$274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C424-4354-A12D-4FCDA03E0D9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'4.3.8 Res Seg Datosy BKCH '!$A$273:$D$273</c:f>
              <c:strCache>
                <c:ptCount val="4"/>
                <c:pt idx="0">
                  <c:v>Nombre del indicador </c:v>
                </c:pt>
              </c:strCache>
            </c:strRef>
          </c:tx>
          <c:spPr>
            <a:scene3d>
              <a:camera prst="orthographicFront"/>
              <a:lightRig rig="threePt" dir="t"/>
            </a:scene3d>
            <a:sp3d>
              <a:bevelT/>
              <a:bevelB/>
            </a:sp3d>
          </c:spPr>
          <c:invertIfNegative val="0"/>
          <c:val>
            <c:numRef>
              <c:f>'4.3.8 Res Seg Datosy BKCH '!$E$273:$I$273</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9479-46DA-A8EB-C667D1F5DD97}"/>
            </c:ext>
          </c:extLst>
        </c:ser>
        <c:ser>
          <c:idx val="1"/>
          <c:order val="1"/>
          <c:tx>
            <c:strRef>
              <c:f>'4.3.8 Res Seg Datosy BKCH '!$A$274:$D$274</c:f>
              <c:strCache>
                <c:ptCount val="4"/>
                <c:pt idx="0">
                  <c:v>Objetivo</c:v>
                </c:pt>
              </c:strCache>
            </c:strRef>
          </c:tx>
          <c:spPr>
            <a:scene3d>
              <a:camera prst="orthographicFront"/>
              <a:lightRig rig="threePt" dir="t"/>
            </a:scene3d>
            <a:sp3d>
              <a:bevelT/>
            </a:sp3d>
          </c:spPr>
          <c:invertIfNegative val="0"/>
          <c:val>
            <c:numRef>
              <c:f>'4.3.8 Res Seg Datosy BKCH '!$E$274:$I$274</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9479-46DA-A8EB-C667D1F5DD9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'4.3.8 Res Seg Datosy BKCH '!$A$275:$D$275</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'4.3.8 Res Seg Datosy BKCH '!$E$275:$I$275</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9479-46DA-A8EB-C667D1F5DD9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Ámb'!$B$60</c:f>
              <c:strCache>
                <c:ptCount val="1"/>
                <c:pt idx="0">
                  <c:v>Estrategia</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Ámb'!$B$61:$B$70</c:f>
              <c:numCache>
                <c:formatCode>General</c:formatCode>
                <c:ptCount val="10"/>
                <c:pt idx="0">
                  <c:v>40</c:v>
                </c:pt>
                <c:pt idx="1">
                  <c:v>40</c:v>
                </c:pt>
                <c:pt idx="2">
                  <c:v>40</c:v>
                </c:pt>
                <c:pt idx="3">
                  <c:v>40</c:v>
                </c:pt>
                <c:pt idx="4">
                  <c:v>40</c:v>
                </c:pt>
                <c:pt idx="5">
                  <c:v>40</c:v>
                </c:pt>
                <c:pt idx="6">
                  <c:v>40</c:v>
                </c:pt>
                <c:pt idx="7">
                  <c:v>40</c:v>
                </c:pt>
                <c:pt idx="8">
                  <c:v>40</c:v>
                </c:pt>
                <c:pt idx="9">
                  <c:v>40</c:v>
                </c:pt>
              </c:numCache>
            </c:numRef>
          </c:val>
          <c:extLst>
            <c:ext xmlns:c16="http://schemas.microsoft.com/office/drawing/2014/chart" uri="{C3380CC4-5D6E-409C-BE32-E72D297353CC}">
              <c16:uniqueId val="{00000000-7C86-4EFB-B16E-F7172991C1D1}"/>
            </c:ext>
          </c:extLst>
        </c:ser>
        <c:ser>
          <c:idx val="1"/>
          <c:order val="1"/>
          <c:tx>
            <c:strRef>
              <c:f>'Prioridades estratégicas 10 Ámb'!$C$60</c:f>
              <c:strCache>
                <c:ptCount val="1"/>
                <c:pt idx="0">
                  <c:v>Desempeño</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Ámb'!$C$61:$C$70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C86-4EFB-B16E-F7172991C1D1}"/>
            </c:ext>
          </c:extLst>
        </c:ser>
        <c:dLbls>
          <c:showLegendKey val="0"/>
          <c:showVal val="0"/>
          <c:showCatName val="0"/>
          <c:showSerName val="0"/>
          <c:showPercent val="0"/>
          <c:showBubbleSize val="0"/>
        </c:dLbls>
        <c:axId val="100290944"/>
        <c:axId val="100292480"/>
      </c:radarChart>
      <c:catAx>
        <c:axId val="100290944"/>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292480"/>
        <c:crosses val="autoZero"/>
        <c:auto val="1"/>
        <c:lblAlgn val="ctr"/>
        <c:lblOffset val="100"/>
        <c:noMultiLvlLbl val="0"/>
      </c:catAx>
      <c:valAx>
        <c:axId val="100292480"/>
        <c:scaling>
          <c:orientation val="minMax"/>
          <c:max val="40"/>
        </c:scaling>
        <c:delete val="0"/>
        <c:axPos val="l"/>
        <c:majorGridlines/>
        <c:numFmt formatCode="General" sourceLinked="1"/>
        <c:majorTickMark val="out"/>
        <c:minorTickMark val="in"/>
        <c:tickLblPos val="nextTo"/>
        <c:txPr>
          <a:bodyPr/>
          <a:lstStyle/>
          <a:p>
            <a:pPr>
              <a:defRPr lang="es-ES"/>
            </a:pPr>
            <a:endParaRPr lang="es-AR"/>
          </a:p>
        </c:txPr>
        <c:crossAx val="100290944"/>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Ámb'!$B$28</c:f>
              <c:strCache>
                <c:ptCount val="1"/>
                <c:pt idx="0">
                  <c:v>Estrategia</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Ámb'!$B$29:$B$38</c:f>
              <c:numCache>
                <c:formatCode>General</c:formatCode>
                <c:ptCount val="10"/>
                <c:pt idx="0">
                  <c:v>11</c:v>
                </c:pt>
                <c:pt idx="1">
                  <c:v>11</c:v>
                </c:pt>
                <c:pt idx="2">
                  <c:v>20</c:v>
                </c:pt>
                <c:pt idx="3">
                  <c:v>20</c:v>
                </c:pt>
                <c:pt idx="4">
                  <c:v>29</c:v>
                </c:pt>
                <c:pt idx="5">
                  <c:v>20</c:v>
                </c:pt>
                <c:pt idx="6">
                  <c:v>20</c:v>
                </c:pt>
                <c:pt idx="7">
                  <c:v>20</c:v>
                </c:pt>
                <c:pt idx="8">
                  <c:v>29</c:v>
                </c:pt>
                <c:pt idx="9">
                  <c:v>29</c:v>
                </c:pt>
              </c:numCache>
            </c:numRef>
          </c:val>
          <c:extLst>
            <c:ext xmlns:c16="http://schemas.microsoft.com/office/drawing/2014/chart" uri="{C3380CC4-5D6E-409C-BE32-E72D297353CC}">
              <c16:uniqueId val="{00000000-652C-4C6D-89CE-F4D318EF0ADA}"/>
            </c:ext>
          </c:extLst>
        </c:ser>
        <c:ser>
          <c:idx val="1"/>
          <c:order val="1"/>
          <c:tx>
            <c:strRef>
              <c:f>'Prioridades estratégicas 10 Ámb'!$C$28</c:f>
              <c:strCache>
                <c:ptCount val="1"/>
                <c:pt idx="0">
                  <c:v>Desempeño</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Ámb'!$C$29:$C$38</c:f>
              <c:numCache>
                <c:formatCode>General</c:formatCode>
                <c:ptCount val="10"/>
                <c:pt idx="0">
                  <c:v>20</c:v>
                </c:pt>
                <c:pt idx="1">
                  <c:v>3</c:v>
                </c:pt>
                <c:pt idx="2">
                  <c:v>11</c:v>
                </c:pt>
                <c:pt idx="3">
                  <c:v>20</c:v>
                </c:pt>
                <c:pt idx="4">
                  <c:v>20</c:v>
                </c:pt>
                <c:pt idx="5">
                  <c:v>20</c:v>
                </c:pt>
                <c:pt idx="6">
                  <c:v>20</c:v>
                </c:pt>
                <c:pt idx="7">
                  <c:v>11</c:v>
                </c:pt>
                <c:pt idx="8">
                  <c:v>11</c:v>
                </c:pt>
                <c:pt idx="9">
                  <c:v>20</c:v>
                </c:pt>
              </c:numCache>
            </c:numRef>
          </c:val>
          <c:extLst>
            <c:ext xmlns:c16="http://schemas.microsoft.com/office/drawing/2014/chart" uri="{C3380CC4-5D6E-409C-BE32-E72D297353CC}">
              <c16:uniqueId val="{00000001-652C-4C6D-89CE-F4D318EF0ADA}"/>
            </c:ext>
          </c:extLst>
        </c:ser>
        <c:dLbls>
          <c:showLegendKey val="0"/>
          <c:showVal val="0"/>
          <c:showCatName val="0"/>
          <c:showSerName val="0"/>
          <c:showPercent val="0"/>
          <c:showBubbleSize val="0"/>
        </c:dLbls>
        <c:axId val="100325248"/>
        <c:axId val="100326784"/>
      </c:radarChart>
      <c:catAx>
        <c:axId val="100325248"/>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326784"/>
        <c:crosses val="autoZero"/>
        <c:auto val="1"/>
        <c:lblAlgn val="ctr"/>
        <c:lblOffset val="100"/>
        <c:noMultiLvlLbl val="0"/>
      </c:catAx>
      <c:valAx>
        <c:axId val="100326784"/>
        <c:scaling>
          <c:orientation val="minMax"/>
          <c:max val="40"/>
        </c:scaling>
        <c:delete val="0"/>
        <c:axPos val="l"/>
        <c:majorGridlines>
          <c:spPr>
            <a:ln>
              <a:solidFill>
                <a:schemeClr val="bg1">
                  <a:lumMod val="50000"/>
                </a:schemeClr>
              </a:solidFill>
            </a:ln>
          </c:spPr>
        </c:majorGridlines>
        <c:numFmt formatCode="General" sourceLinked="1"/>
        <c:majorTickMark val="none"/>
        <c:minorTickMark val="in"/>
        <c:tickLblPos val="nextTo"/>
        <c:txPr>
          <a:bodyPr/>
          <a:lstStyle/>
          <a:p>
            <a:pPr>
              <a:defRPr lang="es-ES"/>
            </a:pPr>
            <a:endParaRPr lang="es-AR"/>
          </a:p>
        </c:txPr>
        <c:crossAx val="100325248"/>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'4.2 Res Cult y CapHum'!$A$12:$D$12</c:f>
              <c:strCache>
                <c:ptCount val="4"/>
                <c:pt idx="0">
                  <c:v>Nombre del indicador </c:v>
                </c:pt>
              </c:strCache>
            </c:strRef>
          </c:tx>
          <c:spPr>
            <a:scene3d>
              <a:camera prst="orthographicFront"/>
              <a:lightRig rig="threePt" dir="t"/>
            </a:scene3d>
            <a:sp3d>
              <a:bevelT/>
              <a:bevelB/>
            </a:sp3d>
          </c:spPr>
          <c:invertIfNegative val="0"/>
          <c:val>
            <c:numRef>
              <c:f>'4.2 Res Cult y CapHum'!$E$12:$I$12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9AAA-4C14-B001-C59176D527C0}"/>
            </c:ext>
          </c:extLst>
        </c:ser>
        <c:ser>
          <c:idx val="1"/>
          <c:order val="1"/>
          <c:tx>
            <c:strRef>
              <c:f>'4.2 Res Cult y CapHum'!$A$13:$D$13</c:f>
              <c:strCache>
                <c:ptCount val="4"/>
                <c:pt idx="0">
                  <c:v>Objetivo</c:v>
                </c:pt>
              </c:strCache>
            </c:strRef>
          </c:tx>
          <c:spPr>
            <a:scene3d>
              <a:camera prst="orthographicFront"/>
              <a:lightRig rig="threePt" dir="t"/>
            </a:scene3d>
            <a:sp3d>
              <a:bevelT/>
            </a:sp3d>
          </c:spPr>
          <c:invertIfNegative val="0"/>
          <c:val>
            <c:numRef>
              <c:f>'4.2 Res Cult y CapHum'!$E$13:$I$13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9AAA-4C14-B001-C59176D527C0}"/>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'4.2 Res Cult y CapHum'!$A$14:$D$14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'4.2 Res Cult y CapHum'!$E$14:$I$14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9AAA-4C14-B001-C59176D527C0}"/>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'4.2 Res Cult y CapHum'!$A$64:$D$64</c:f>
              <c:strCache>
                <c:ptCount val="4"/>
                <c:pt idx="0">
                  <c:v>Nombre del indicador </c:v>
                </c:pt>
              </c:strCache>
            </c:strRef>
          </c:tx>
          <c:spPr>
            <a:scene3d>
              <a:camera prst="orthographicFront"/>
              <a:lightRig rig="threePt" dir="t"/>
            </a:scene3d>
            <a:sp3d>
              <a:bevelT/>
              <a:bevelB/>
            </a:sp3d>
          </c:spPr>
          <c:invertIfNegative val="0"/>
          <c:val>
            <c:numRef>
              <c:f>'4.2 Res Cult y CapHum'!$E$64:$I$64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FD09-41AC-B3D3-8C9028A7759A}"/>
            </c:ext>
          </c:extLst>
        </c:ser>
        <c:ser>
          <c:idx val="1"/>
          <c:order val="1"/>
          <c:tx>
            <c:strRef>
              <c:f>'4.2 Res Cult y CapHum'!$A$65:$D$65</c:f>
              <c:strCache>
                <c:ptCount val="4"/>
                <c:pt idx="0">
                  <c:v>Objetivo</c:v>
                </c:pt>
              </c:strCache>
            </c:strRef>
          </c:tx>
          <c:spPr>
            <a:scene3d>
              <a:camera prst="orthographicFront"/>
              <a:lightRig rig="threePt" dir="t"/>
            </a:scene3d>
            <a:sp3d>
              <a:bevelT/>
            </a:sp3d>
          </c:spPr>
          <c:invertIfNegative val="0"/>
          <c:val>
            <c:numRef>
              <c:f>'4.2 Res Cult y CapHum'!$E$65:$I$65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FD09-41AC-B3D3-8C9028A7759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'4.2 Res Cult y CapHum'!$A$66:$D$66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'4.2 Res Cult y CapHum'!$E$66:$I$66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FD09-41AC-B3D3-8C9028A7759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'4.2 Res Cult y CapHum'!$E$116:$I$116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2311-450F-A670-2337B02AA79A}"/>
            </c:ext>
          </c:extLst>
        </c:ser>
        <c:ser>
          <c:idx val="1"/>
          <c:order val="1"/>
          <c:spPr>
            <a:scene3d>
              <a:camera prst="orthographicFront"/>
              <a:lightRig rig="threePt" dir="t"/>
            </a:scene3d>
            <a:sp3d>
              <a:bevelT/>
            </a:sp3d>
          </c:spPr>
          <c:invertIfNegative val="0"/>
          <c:val>
            <c:numRef>
              <c:f>'4.2 Res Cult y CapHum'!$E$117:$I$117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2311-450F-A670-2337B02AA79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'4.2 Res Cult y CapHum'!$E$118:$I$118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2311-450F-A670-2337B02AA79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image" Target="../media/image11.JP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3.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image" Target="../media/image13.JPG"/><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G"/></Relationships>
</file>

<file path=xl/drawings/_rels/drawing1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45.xml"/><Relationship Id="rId7" Type="http://schemas.openxmlformats.org/officeDocument/2006/relationships/image" Target="../media/image16.png"/><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image" Target="../media/image18.png"/><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image" Target="../media/image20.png"/><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5.JP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7" Type="http://schemas.openxmlformats.org/officeDocument/2006/relationships/image" Target="../media/image7.JP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image" Target="../media/image9.JP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114300</xdr:rowOff>
    </xdr:from>
    <xdr:to>
      <xdr:col>12</xdr:col>
      <xdr:colOff>428625</xdr:colOff>
      <xdr:row>5</xdr:row>
      <xdr:rowOff>114300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4300"/>
          <a:ext cx="9429750" cy="9525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409575</xdr:colOff>
      <xdr:row>45</xdr:row>
      <xdr:rowOff>8193</xdr:rowOff>
    </xdr:to>
    <xdr:pic>
      <xdr:nvPicPr>
        <xdr:cNvPr id="4" name="Imagen 3">
          <a:extLst>
            <a:ext uri="{FF2B5EF4-FFF2-40B4-BE49-F238E27FC236}">
              <a16:creationId xmlns:a16="http://schemas.microsoft.com/office/drawing/2014/main" id="{C83B35C9-60B5-4483-A9C1-0F4F90CE04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8715375"/>
          <a:ext cx="8867775" cy="38181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5FBEA9C2-EA73-4F33-AA8B-72D537C6E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332C1355-0683-4599-9BA2-5D2FAEB92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E1E1E06F-EF2B-4C63-9A0C-00DDA49CB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46E2CA80-E1D7-4EE1-ACF9-157816F68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0E516F52-9C43-4382-804F-B4D28F413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0ED6EA10-0C1F-40E6-A9AF-2B90DDA58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331</xdr:row>
      <xdr:rowOff>0</xdr:rowOff>
    </xdr:from>
    <xdr:to>
      <xdr:col>17</xdr:col>
      <xdr:colOff>419100</xdr:colOff>
      <xdr:row>347</xdr:row>
      <xdr:rowOff>159928</xdr:rowOff>
    </xdr:to>
    <xdr:pic>
      <xdr:nvPicPr>
        <xdr:cNvPr id="10" name="Imagen 9">
          <a:extLst>
            <a:ext uri="{FF2B5EF4-FFF2-40B4-BE49-F238E27FC236}">
              <a16:creationId xmlns:a16="http://schemas.microsoft.com/office/drawing/2014/main" id="{0C7AEF56-D34E-4974-8049-2EAC469ABAB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67398900"/>
          <a:ext cx="8648700" cy="30555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457200</xdr:colOff>
      <xdr:row>45</xdr:row>
      <xdr:rowOff>167229</xdr:rowOff>
    </xdr:to>
    <xdr:pic>
      <xdr:nvPicPr>
        <xdr:cNvPr id="4" name="Imagen 3">
          <a:extLst>
            <a:ext uri="{FF2B5EF4-FFF2-40B4-BE49-F238E27FC236}">
              <a16:creationId xmlns:a16="http://schemas.microsoft.com/office/drawing/2014/main" id="{D6CFBA4F-99EE-469F-968B-E739371BC2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8715375"/>
          <a:ext cx="8915400" cy="39772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D1517FD0-FE7A-4BA0-B70A-4ED17F513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C8893334-A9FB-4F63-B02E-14F2801405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FDED7F14-6F5C-4295-910D-CC80CC4F1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93E6C3C3-BD3C-4356-BF1E-1D08D771E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EC7A8724-5275-4333-8C0E-0B2753AC1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75FDD3B7-17BB-4D90-B4CD-B8BFE6AF8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331</xdr:row>
      <xdr:rowOff>0</xdr:rowOff>
    </xdr:from>
    <xdr:to>
      <xdr:col>17</xdr:col>
      <xdr:colOff>542925</xdr:colOff>
      <xdr:row>350</xdr:row>
      <xdr:rowOff>18371</xdr:rowOff>
    </xdr:to>
    <xdr:pic>
      <xdr:nvPicPr>
        <xdr:cNvPr id="10" name="Imagen 9">
          <a:extLst>
            <a:ext uri="{FF2B5EF4-FFF2-40B4-BE49-F238E27FC236}">
              <a16:creationId xmlns:a16="http://schemas.microsoft.com/office/drawing/2014/main" id="{5E569257-7BCC-4163-82D2-0495823E57C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67398900"/>
          <a:ext cx="8772525" cy="34568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295275</xdr:colOff>
      <xdr:row>47</xdr:row>
      <xdr:rowOff>50464</xdr:rowOff>
    </xdr:to>
    <xdr:pic>
      <xdr:nvPicPr>
        <xdr:cNvPr id="4" name="Imagen 3">
          <a:extLst>
            <a:ext uri="{FF2B5EF4-FFF2-40B4-BE49-F238E27FC236}">
              <a16:creationId xmlns:a16="http://schemas.microsoft.com/office/drawing/2014/main" id="{4C74D56F-3672-4A80-902D-D2FD225693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8858250"/>
          <a:ext cx="8753475" cy="424146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5B451680-C7BD-40DF-B9FE-6F7CCC460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A77ADA5A-6B2B-408F-BFCA-432C07BC9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37B9A338-6798-4279-91C8-19F3542A2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78920C85-5D37-4B1D-9E43-4B6226827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9754A8DB-567D-41CF-9443-47BFB2EF9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1C3EC4B2-4888-4BEE-8DC4-B768E4B0A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370855</xdr:colOff>
      <xdr:row>45</xdr:row>
      <xdr:rowOff>123825</xdr:rowOff>
    </xdr:to>
    <xdr:pic>
      <xdr:nvPicPr>
        <xdr:cNvPr id="3" name="Imagen 2">
          <a:extLst>
            <a:ext uri="{FF2B5EF4-FFF2-40B4-BE49-F238E27FC236}">
              <a16:creationId xmlns:a16="http://schemas.microsoft.com/office/drawing/2014/main" id="{B7D58F80-B019-4705-8AD2-8D6A67FCB61B}"/>
            </a:ext>
          </a:extLst>
        </xdr:cNvPr>
        <xdr:cNvPicPr>
          <a:picLocks noChangeAspect="1"/>
        </xdr:cNvPicPr>
      </xdr:nvPicPr>
      <xdr:blipFill>
        <a:blip xmlns:r="http://schemas.openxmlformats.org/officeDocument/2006/relationships" r:embed="rId1"/>
        <a:stretch>
          <a:fillRect/>
        </a:stretch>
      </xdr:blipFill>
      <xdr:spPr>
        <a:xfrm>
          <a:off x="219075" y="8858250"/>
          <a:ext cx="8829055" cy="3933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35F69BA5-B324-42C6-A77C-6D193B645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452C5A07-8E1C-4307-9209-E695F17B0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8E3811D3-EFCC-441E-AE79-578D513B6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FD1D0B8B-244C-4FBE-9A75-63EB7A438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4CF02890-E796-4859-B558-92BDDBEA4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1994E82B-ED77-493A-AA3F-3F442DDC2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331</xdr:row>
      <xdr:rowOff>0</xdr:rowOff>
    </xdr:from>
    <xdr:to>
      <xdr:col>17</xdr:col>
      <xdr:colOff>552450</xdr:colOff>
      <xdr:row>348</xdr:row>
      <xdr:rowOff>22458</xdr:rowOff>
    </xdr:to>
    <xdr:pic>
      <xdr:nvPicPr>
        <xdr:cNvPr id="9" name="Imagen 8">
          <a:extLst>
            <a:ext uri="{FF2B5EF4-FFF2-40B4-BE49-F238E27FC236}">
              <a16:creationId xmlns:a16="http://schemas.microsoft.com/office/drawing/2014/main" id="{58B8296A-4A71-41E7-ACEC-85E2C37F0D65}"/>
            </a:ext>
          </a:extLst>
        </xdr:cNvPr>
        <xdr:cNvPicPr>
          <a:picLocks noChangeAspect="1"/>
        </xdr:cNvPicPr>
      </xdr:nvPicPr>
      <xdr:blipFill>
        <a:blip xmlns:r="http://schemas.openxmlformats.org/officeDocument/2006/relationships" r:embed="rId7"/>
        <a:stretch>
          <a:fillRect/>
        </a:stretch>
      </xdr:blipFill>
      <xdr:spPr>
        <a:xfrm>
          <a:off x="219075" y="67398900"/>
          <a:ext cx="8782050" cy="309903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466725</xdr:colOff>
      <xdr:row>45</xdr:row>
      <xdr:rowOff>189003</xdr:rowOff>
    </xdr:to>
    <xdr:pic>
      <xdr:nvPicPr>
        <xdr:cNvPr id="3" name="Imagen 2">
          <a:extLst>
            <a:ext uri="{FF2B5EF4-FFF2-40B4-BE49-F238E27FC236}">
              <a16:creationId xmlns:a16="http://schemas.microsoft.com/office/drawing/2014/main" id="{078C3C9A-F745-40A8-AA2D-ED894671BEB7}"/>
            </a:ext>
          </a:extLst>
        </xdr:cNvPr>
        <xdr:cNvPicPr>
          <a:picLocks noChangeAspect="1"/>
        </xdr:cNvPicPr>
      </xdr:nvPicPr>
      <xdr:blipFill>
        <a:blip xmlns:r="http://schemas.openxmlformats.org/officeDocument/2006/relationships" r:embed="rId1"/>
        <a:stretch>
          <a:fillRect/>
        </a:stretch>
      </xdr:blipFill>
      <xdr:spPr>
        <a:xfrm>
          <a:off x="219075" y="8858250"/>
          <a:ext cx="8924925" cy="399900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3B13D66C-0685-4852-A6B0-A51AE8EDB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6D9F7756-6488-4546-BC63-A822A98C6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CB596DD4-523A-4818-B722-DF071B9D2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7DD4EBA8-B1FF-41C8-8A80-67B42B285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F7A17D7F-12A9-4EC1-8A7D-E6EF469DD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94248EF0-CAE8-4201-93C3-E24BBD6F4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331</xdr:row>
      <xdr:rowOff>0</xdr:rowOff>
    </xdr:from>
    <xdr:to>
      <xdr:col>17</xdr:col>
      <xdr:colOff>552450</xdr:colOff>
      <xdr:row>348</xdr:row>
      <xdr:rowOff>25542</xdr:rowOff>
    </xdr:to>
    <xdr:pic>
      <xdr:nvPicPr>
        <xdr:cNvPr id="9" name="Imagen 8">
          <a:extLst>
            <a:ext uri="{FF2B5EF4-FFF2-40B4-BE49-F238E27FC236}">
              <a16:creationId xmlns:a16="http://schemas.microsoft.com/office/drawing/2014/main" id="{7551C9E1-6AA0-4DF8-A99E-C60E7DB4039B}"/>
            </a:ext>
          </a:extLst>
        </xdr:cNvPr>
        <xdr:cNvPicPr>
          <a:picLocks noChangeAspect="1"/>
        </xdr:cNvPicPr>
      </xdr:nvPicPr>
      <xdr:blipFill>
        <a:blip xmlns:r="http://schemas.openxmlformats.org/officeDocument/2006/relationships" r:embed="rId7"/>
        <a:stretch>
          <a:fillRect/>
        </a:stretch>
      </xdr:blipFill>
      <xdr:spPr>
        <a:xfrm>
          <a:off x="219075" y="67398900"/>
          <a:ext cx="8782050" cy="3102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161924</xdr:colOff>
      <xdr:row>30</xdr:row>
      <xdr:rowOff>47625</xdr:rowOff>
    </xdr:from>
    <xdr:to>
      <xdr:col>15</xdr:col>
      <xdr:colOff>581024</xdr:colOff>
      <xdr:row>56</xdr:row>
      <xdr:rowOff>58076</xdr:rowOff>
    </xdr:to>
    <xdr:pic>
      <xdr:nvPicPr>
        <xdr:cNvPr id="5" name="Imagen 4">
          <a:extLst>
            <a:ext uri="{FF2B5EF4-FFF2-40B4-BE49-F238E27FC236}">
              <a16:creationId xmlns:a16="http://schemas.microsoft.com/office/drawing/2014/main" id="{10B2D338-1751-49EC-B1C0-CBB3F013A2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4" y="12677775"/>
          <a:ext cx="8048625" cy="88591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25</xdr:row>
      <xdr:rowOff>57054</xdr:rowOff>
    </xdr:from>
    <xdr:to>
      <xdr:col>16</xdr:col>
      <xdr:colOff>485775</xdr:colOff>
      <xdr:row>46</xdr:row>
      <xdr:rowOff>94682</xdr:rowOff>
    </xdr:to>
    <xdr:pic>
      <xdr:nvPicPr>
        <xdr:cNvPr id="3" name="Imagen 2">
          <a:extLst>
            <a:ext uri="{FF2B5EF4-FFF2-40B4-BE49-F238E27FC236}">
              <a16:creationId xmlns:a16="http://schemas.microsoft.com/office/drawing/2014/main" id="{EDBE89E5-A503-40B4-B56F-CDDC9FB16B3F}"/>
            </a:ext>
          </a:extLst>
        </xdr:cNvPr>
        <xdr:cNvPicPr>
          <a:picLocks noChangeAspect="1"/>
        </xdr:cNvPicPr>
      </xdr:nvPicPr>
      <xdr:blipFill>
        <a:blip xmlns:r="http://schemas.openxmlformats.org/officeDocument/2006/relationships" r:embed="rId1"/>
        <a:stretch>
          <a:fillRect/>
        </a:stretch>
      </xdr:blipFill>
      <xdr:spPr>
        <a:xfrm>
          <a:off x="104775" y="8915304"/>
          <a:ext cx="9058275" cy="403812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6A967BB0-0B44-4E6F-93B9-B955CD80D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F78E0340-80D9-4AE0-B4C1-39BEFE6DF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EEA86B3D-4AC2-484A-968B-6F2011373F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5A5ECAA8-7D82-43F2-B41D-FF5CC0401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8448CAE3-56D8-45BC-AAA4-DAD02249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FEBBA9F4-F766-468A-BAB4-2AC609A6C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9526</xdr:colOff>
      <xdr:row>331</xdr:row>
      <xdr:rowOff>57150</xdr:rowOff>
    </xdr:from>
    <xdr:to>
      <xdr:col>17</xdr:col>
      <xdr:colOff>514351</xdr:colOff>
      <xdr:row>349</xdr:row>
      <xdr:rowOff>125900</xdr:rowOff>
    </xdr:to>
    <xdr:pic>
      <xdr:nvPicPr>
        <xdr:cNvPr id="9" name="Imagen 8">
          <a:extLst>
            <a:ext uri="{FF2B5EF4-FFF2-40B4-BE49-F238E27FC236}">
              <a16:creationId xmlns:a16="http://schemas.microsoft.com/office/drawing/2014/main" id="{02AEAF88-420F-4B3A-BA94-53116A111EE2}"/>
            </a:ext>
          </a:extLst>
        </xdr:cNvPr>
        <xdr:cNvPicPr>
          <a:picLocks noChangeAspect="1"/>
        </xdr:cNvPicPr>
      </xdr:nvPicPr>
      <xdr:blipFill>
        <a:blip xmlns:r="http://schemas.openxmlformats.org/officeDocument/2006/relationships" r:embed="rId7"/>
        <a:stretch>
          <a:fillRect/>
        </a:stretch>
      </xdr:blipFill>
      <xdr:spPr>
        <a:xfrm>
          <a:off x="9526" y="67456050"/>
          <a:ext cx="8953500" cy="33263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142874</xdr:colOff>
      <xdr:row>71</xdr:row>
      <xdr:rowOff>0</xdr:rowOff>
    </xdr:from>
    <xdr:to>
      <xdr:col>3</xdr:col>
      <xdr:colOff>219075</xdr:colOff>
      <xdr:row>88</xdr:row>
      <xdr:rowOff>133350</xdr:rowOff>
    </xdr:to>
    <xdr:graphicFrame macro="">
      <xdr:nvGraphicFramePr>
        <xdr:cNvPr id="2" name="1 Gráfico">
          <a:extLst>
            <a:ext uri="{FF2B5EF4-FFF2-40B4-BE49-F238E27FC236}">
              <a16:creationId xmlns:a16="http://schemas.microsoft.com/office/drawing/2014/main" id="{5C7BBB34-F3CE-40DA-B0C2-6A1CBFCD7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38</xdr:row>
      <xdr:rowOff>180975</xdr:rowOff>
    </xdr:from>
    <xdr:to>
      <xdr:col>3</xdr:col>
      <xdr:colOff>295275</xdr:colOff>
      <xdr:row>56</xdr:row>
      <xdr:rowOff>133350</xdr:rowOff>
    </xdr:to>
    <xdr:graphicFrame macro="">
      <xdr:nvGraphicFramePr>
        <xdr:cNvPr id="3" name="2 Gráfico">
          <a:extLst>
            <a:ext uri="{FF2B5EF4-FFF2-40B4-BE49-F238E27FC236}">
              <a16:creationId xmlns:a16="http://schemas.microsoft.com/office/drawing/2014/main" id="{44E1B72F-0504-48C6-B2DA-AAC696087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304E37B2-409C-4163-9F6C-3B31C41E1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1BD5FFAE-F845-4891-9E5D-AA677803D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C4F04D09-0B9B-44E2-A79A-C5728433F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04978814-52B4-4C5F-89E5-9A1B36B4D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DBD77C11-38ED-4E8B-BB0B-591378B24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1BD3EEC9-DA23-432B-83D6-10FCFA99C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152399</xdr:colOff>
      <xdr:row>331</xdr:row>
      <xdr:rowOff>0</xdr:rowOff>
    </xdr:from>
    <xdr:to>
      <xdr:col>17</xdr:col>
      <xdr:colOff>270386</xdr:colOff>
      <xdr:row>341</xdr:row>
      <xdr:rowOff>19050</xdr:rowOff>
    </xdr:to>
    <xdr:pic>
      <xdr:nvPicPr>
        <xdr:cNvPr id="11" name="Imagen 10">
          <a:extLst>
            <a:ext uri="{FF2B5EF4-FFF2-40B4-BE49-F238E27FC236}">
              <a16:creationId xmlns:a16="http://schemas.microsoft.com/office/drawing/2014/main" id="{46B6AB8E-E9E6-4AF4-BF06-BC9979AF3D2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1474" y="67532250"/>
          <a:ext cx="8347587" cy="1828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31</xdr:row>
      <xdr:rowOff>28574</xdr:rowOff>
    </xdr:from>
    <xdr:to>
      <xdr:col>15</xdr:col>
      <xdr:colOff>476250</xdr:colOff>
      <xdr:row>70</xdr:row>
      <xdr:rowOff>55331</xdr:rowOff>
    </xdr:to>
    <xdr:pic>
      <xdr:nvPicPr>
        <xdr:cNvPr id="4" name="Imagen 3">
          <a:extLst>
            <a:ext uri="{FF2B5EF4-FFF2-40B4-BE49-F238E27FC236}">
              <a16:creationId xmlns:a16="http://schemas.microsoft.com/office/drawing/2014/main" id="{FD4D85E2-8CD5-4949-A634-5B28956BF0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10487024"/>
          <a:ext cx="7877175" cy="74562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1F69877D-6AD1-42A9-B310-FE4B86A05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BB3D267D-9E77-4F05-88A7-8829F6531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9426BDE1-BA82-4F0B-A52C-1C1AE683A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98194DEA-DEA1-415E-BEB0-CFC7E2E7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8B7033FD-E228-4D90-B8EF-88981FE6E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BC71DA31-1010-43B4-837C-1B63EB4A4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247650</xdr:colOff>
      <xdr:row>330</xdr:row>
      <xdr:rowOff>9525</xdr:rowOff>
    </xdr:from>
    <xdr:to>
      <xdr:col>17</xdr:col>
      <xdr:colOff>161925</xdr:colOff>
      <xdr:row>336</xdr:row>
      <xdr:rowOff>95250</xdr:rowOff>
    </xdr:to>
    <xdr:pic>
      <xdr:nvPicPr>
        <xdr:cNvPr id="10" name="Imagen 9">
          <a:extLst>
            <a:ext uri="{FF2B5EF4-FFF2-40B4-BE49-F238E27FC236}">
              <a16:creationId xmlns:a16="http://schemas.microsoft.com/office/drawing/2014/main" id="{9A55C4E7-8A00-4DD8-9748-BC3DA76E59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66725" y="67837050"/>
          <a:ext cx="8143875" cy="182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375202</xdr:colOff>
      <xdr:row>52</xdr:row>
      <xdr:rowOff>0</xdr:rowOff>
    </xdr:to>
    <xdr:pic>
      <xdr:nvPicPr>
        <xdr:cNvPr id="6" name="Imagen 5">
          <a:extLst>
            <a:ext uri="{FF2B5EF4-FFF2-40B4-BE49-F238E27FC236}">
              <a16:creationId xmlns:a16="http://schemas.microsoft.com/office/drawing/2014/main" id="{957BA6B3-F7BE-43E9-B623-8863239DB1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8562975"/>
          <a:ext cx="8833402" cy="5143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F76726A3-1245-4157-8069-26D3190FB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C7EBE306-0466-4733-9E3D-81C3B4123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0E91CB5D-A484-4130-9ECD-2429A91DE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5C0274D6-4037-42B0-A306-B31BC3605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2A608C51-564E-4C41-BC5E-A6A4F4C86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90ACDBFF-B9B3-4D19-8DFA-7A1E593EA9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331</xdr:row>
      <xdr:rowOff>0</xdr:rowOff>
    </xdr:from>
    <xdr:to>
      <xdr:col>18</xdr:col>
      <xdr:colOff>9525</xdr:colOff>
      <xdr:row>347</xdr:row>
      <xdr:rowOff>32690</xdr:rowOff>
    </xdr:to>
    <xdr:pic>
      <xdr:nvPicPr>
        <xdr:cNvPr id="10" name="Imagen 9">
          <a:extLst>
            <a:ext uri="{FF2B5EF4-FFF2-40B4-BE49-F238E27FC236}">
              <a16:creationId xmlns:a16="http://schemas.microsoft.com/office/drawing/2014/main" id="{B2A93303-16FB-4E0E-9782-2AA4D584EDC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67446525"/>
          <a:ext cx="8820150" cy="2928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16</xdr:col>
      <xdr:colOff>428625</xdr:colOff>
      <xdr:row>45</xdr:row>
      <xdr:rowOff>114053</xdr:rowOff>
    </xdr:to>
    <xdr:pic>
      <xdr:nvPicPr>
        <xdr:cNvPr id="4" name="Imagen 3">
          <a:extLst>
            <a:ext uri="{FF2B5EF4-FFF2-40B4-BE49-F238E27FC236}">
              <a16:creationId xmlns:a16="http://schemas.microsoft.com/office/drawing/2014/main" id="{34275693-F48B-4D4D-8897-18D8D2DF97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8677275"/>
          <a:ext cx="8886825" cy="39240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513520</xdr:colOff>
      <xdr:row>10</xdr:row>
      <xdr:rowOff>57978</xdr:rowOff>
    </xdr:from>
    <xdr:to>
      <xdr:col>17</xdr:col>
      <xdr:colOff>579781</xdr:colOff>
      <xdr:row>22</xdr:row>
      <xdr:rowOff>91107</xdr:rowOff>
    </xdr:to>
    <xdr:graphicFrame macro="">
      <xdr:nvGraphicFramePr>
        <xdr:cNvPr id="2" name="1 Gráfico">
          <a:extLst>
            <a:ext uri="{FF2B5EF4-FFF2-40B4-BE49-F238E27FC236}">
              <a16:creationId xmlns:a16="http://schemas.microsoft.com/office/drawing/2014/main" id="{027C6669-8499-44EF-AE54-FF39C4392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62</xdr:row>
      <xdr:rowOff>57978</xdr:rowOff>
    </xdr:from>
    <xdr:to>
      <xdr:col>17</xdr:col>
      <xdr:colOff>579781</xdr:colOff>
      <xdr:row>74</xdr:row>
      <xdr:rowOff>91107</xdr:rowOff>
    </xdr:to>
    <xdr:graphicFrame macro="">
      <xdr:nvGraphicFramePr>
        <xdr:cNvPr id="3" name="1 Gráfico">
          <a:extLst>
            <a:ext uri="{FF2B5EF4-FFF2-40B4-BE49-F238E27FC236}">
              <a16:creationId xmlns:a16="http://schemas.microsoft.com/office/drawing/2014/main" id="{5BFFB149-5E4E-41B3-80E8-9B97DE629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114</xdr:row>
      <xdr:rowOff>57978</xdr:rowOff>
    </xdr:from>
    <xdr:to>
      <xdr:col>17</xdr:col>
      <xdr:colOff>579781</xdr:colOff>
      <xdr:row>126</xdr:row>
      <xdr:rowOff>91107</xdr:rowOff>
    </xdr:to>
    <xdr:graphicFrame macro="">
      <xdr:nvGraphicFramePr>
        <xdr:cNvPr id="4" name="1 Gráfico">
          <a:extLst>
            <a:ext uri="{FF2B5EF4-FFF2-40B4-BE49-F238E27FC236}">
              <a16:creationId xmlns:a16="http://schemas.microsoft.com/office/drawing/2014/main" id="{D603E7E2-D64A-4898-B050-06E5E53D6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166</xdr:row>
      <xdr:rowOff>57978</xdr:rowOff>
    </xdr:from>
    <xdr:to>
      <xdr:col>17</xdr:col>
      <xdr:colOff>579781</xdr:colOff>
      <xdr:row>178</xdr:row>
      <xdr:rowOff>91107</xdr:rowOff>
    </xdr:to>
    <xdr:graphicFrame macro="">
      <xdr:nvGraphicFramePr>
        <xdr:cNvPr id="5" name="1 Gráfico">
          <a:extLst>
            <a:ext uri="{FF2B5EF4-FFF2-40B4-BE49-F238E27FC236}">
              <a16:creationId xmlns:a16="http://schemas.microsoft.com/office/drawing/2014/main" id="{CEB59FCB-4431-4F7F-99C7-3AB0CF0D3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218</xdr:row>
      <xdr:rowOff>57978</xdr:rowOff>
    </xdr:from>
    <xdr:to>
      <xdr:col>17</xdr:col>
      <xdr:colOff>579781</xdr:colOff>
      <xdr:row>230</xdr:row>
      <xdr:rowOff>91107</xdr:rowOff>
    </xdr:to>
    <xdr:graphicFrame macro="">
      <xdr:nvGraphicFramePr>
        <xdr:cNvPr id="6" name="1 Gráfico">
          <a:extLst>
            <a:ext uri="{FF2B5EF4-FFF2-40B4-BE49-F238E27FC236}">
              <a16:creationId xmlns:a16="http://schemas.microsoft.com/office/drawing/2014/main" id="{E7343A1D-12F0-4E70-923D-CC5C37A3C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270</xdr:row>
      <xdr:rowOff>57978</xdr:rowOff>
    </xdr:from>
    <xdr:to>
      <xdr:col>17</xdr:col>
      <xdr:colOff>579781</xdr:colOff>
      <xdr:row>282</xdr:row>
      <xdr:rowOff>91107</xdr:rowOff>
    </xdr:to>
    <xdr:graphicFrame macro="">
      <xdr:nvGraphicFramePr>
        <xdr:cNvPr id="7" name="1 Gráfico">
          <a:extLst>
            <a:ext uri="{FF2B5EF4-FFF2-40B4-BE49-F238E27FC236}">
              <a16:creationId xmlns:a16="http://schemas.microsoft.com/office/drawing/2014/main" id="{EDACCBB5-5CD2-4572-8817-52EAB03A0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219074</xdr:colOff>
      <xdr:row>332</xdr:row>
      <xdr:rowOff>0</xdr:rowOff>
    </xdr:from>
    <xdr:to>
      <xdr:col>17</xdr:col>
      <xdr:colOff>326904</xdr:colOff>
      <xdr:row>349</xdr:row>
      <xdr:rowOff>142875</xdr:rowOff>
    </xdr:to>
    <xdr:pic>
      <xdr:nvPicPr>
        <xdr:cNvPr id="10" name="Imagen 9">
          <a:extLst>
            <a:ext uri="{FF2B5EF4-FFF2-40B4-BE49-F238E27FC236}">
              <a16:creationId xmlns:a16="http://schemas.microsoft.com/office/drawing/2014/main" id="{A0C90042-8CC3-4C26-9A38-43E1CE57B77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4" y="67579875"/>
          <a:ext cx="8556505" cy="3219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L24"/>
  <sheetViews>
    <sheetView showGridLines="0" workbookViewId="0">
      <selection activeCell="O26" sqref="O26"/>
    </sheetView>
  </sheetViews>
  <sheetFormatPr baseColWidth="10" defaultRowHeight="15" x14ac:dyDescent="0.2"/>
  <sheetData>
    <row r="7" spans="2:12" ht="16" thickBot="1" x14ac:dyDescent="0.25"/>
    <row r="8" spans="2:12" ht="15" customHeight="1" x14ac:dyDescent="0.2">
      <c r="B8" s="364" t="s">
        <v>263</v>
      </c>
      <c r="C8" s="365"/>
      <c r="D8" s="365"/>
      <c r="E8" s="365"/>
      <c r="F8" s="365"/>
      <c r="G8" s="365"/>
      <c r="H8" s="365"/>
      <c r="I8" s="365"/>
      <c r="J8" s="365"/>
      <c r="K8" s="365"/>
      <c r="L8" s="366"/>
    </row>
    <row r="9" spans="2:12" ht="15" customHeight="1" x14ac:dyDescent="0.2">
      <c r="B9" s="367"/>
      <c r="C9" s="368"/>
      <c r="D9" s="368"/>
      <c r="E9" s="368"/>
      <c r="F9" s="368"/>
      <c r="G9" s="368"/>
      <c r="H9" s="368"/>
      <c r="I9" s="368"/>
      <c r="J9" s="368"/>
      <c r="K9" s="368"/>
      <c r="L9" s="369"/>
    </row>
    <row r="10" spans="2:12" ht="15" customHeight="1" x14ac:dyDescent="0.2">
      <c r="B10" s="367"/>
      <c r="C10" s="368"/>
      <c r="D10" s="368"/>
      <c r="E10" s="368"/>
      <c r="F10" s="368"/>
      <c r="G10" s="368"/>
      <c r="H10" s="368"/>
      <c r="I10" s="368"/>
      <c r="J10" s="368"/>
      <c r="K10" s="368"/>
      <c r="L10" s="369"/>
    </row>
    <row r="11" spans="2:12" ht="15" customHeight="1" x14ac:dyDescent="0.2">
      <c r="B11" s="367"/>
      <c r="C11" s="368"/>
      <c r="D11" s="368"/>
      <c r="E11" s="368"/>
      <c r="F11" s="368"/>
      <c r="G11" s="368"/>
      <c r="H11" s="368"/>
      <c r="I11" s="368"/>
      <c r="J11" s="368"/>
      <c r="K11" s="368"/>
      <c r="L11" s="369"/>
    </row>
    <row r="12" spans="2:12" ht="15" customHeight="1" x14ac:dyDescent="0.2">
      <c r="B12" s="367"/>
      <c r="C12" s="368"/>
      <c r="D12" s="368"/>
      <c r="E12" s="368"/>
      <c r="F12" s="368"/>
      <c r="G12" s="368"/>
      <c r="H12" s="368"/>
      <c r="I12" s="368"/>
      <c r="J12" s="368"/>
      <c r="K12" s="368"/>
      <c r="L12" s="369"/>
    </row>
    <row r="13" spans="2:12" ht="15" customHeight="1" x14ac:dyDescent="0.2">
      <c r="B13" s="367"/>
      <c r="C13" s="368"/>
      <c r="D13" s="368"/>
      <c r="E13" s="368"/>
      <c r="F13" s="368"/>
      <c r="G13" s="368"/>
      <c r="H13" s="368"/>
      <c r="I13" s="368"/>
      <c r="J13" s="368"/>
      <c r="K13" s="368"/>
      <c r="L13" s="369"/>
    </row>
    <row r="14" spans="2:12" ht="15" customHeight="1" x14ac:dyDescent="0.2">
      <c r="B14" s="367"/>
      <c r="C14" s="368"/>
      <c r="D14" s="368"/>
      <c r="E14" s="368"/>
      <c r="F14" s="368"/>
      <c r="G14" s="368"/>
      <c r="H14" s="368"/>
      <c r="I14" s="368"/>
      <c r="J14" s="368"/>
      <c r="K14" s="368"/>
      <c r="L14" s="369"/>
    </row>
    <row r="15" spans="2:12" ht="15" customHeight="1" x14ac:dyDescent="0.2">
      <c r="B15" s="367"/>
      <c r="C15" s="368"/>
      <c r="D15" s="368"/>
      <c r="E15" s="368"/>
      <c r="F15" s="368"/>
      <c r="G15" s="368"/>
      <c r="H15" s="368"/>
      <c r="I15" s="368"/>
      <c r="J15" s="368"/>
      <c r="K15" s="368"/>
      <c r="L15" s="369"/>
    </row>
    <row r="16" spans="2:12" ht="15" customHeight="1" x14ac:dyDescent="0.2">
      <c r="B16" s="367"/>
      <c r="C16" s="368"/>
      <c r="D16" s="368"/>
      <c r="E16" s="368"/>
      <c r="F16" s="368"/>
      <c r="G16" s="368"/>
      <c r="H16" s="368"/>
      <c r="I16" s="368"/>
      <c r="J16" s="368"/>
      <c r="K16" s="368"/>
      <c r="L16" s="369"/>
    </row>
    <row r="17" spans="2:12" ht="15" customHeight="1" x14ac:dyDescent="0.2">
      <c r="B17" s="370" t="s">
        <v>262</v>
      </c>
      <c r="C17" s="371"/>
      <c r="D17" s="371"/>
      <c r="E17" s="371"/>
      <c r="F17" s="371"/>
      <c r="G17" s="371"/>
      <c r="H17" s="371"/>
      <c r="I17" s="371"/>
      <c r="J17" s="371"/>
      <c r="K17" s="371"/>
      <c r="L17" s="372"/>
    </row>
    <row r="18" spans="2:12" ht="15" customHeight="1" x14ac:dyDescent="0.2">
      <c r="B18" s="373"/>
      <c r="C18" s="371"/>
      <c r="D18" s="371"/>
      <c r="E18" s="371"/>
      <c r="F18" s="371"/>
      <c r="G18" s="371"/>
      <c r="H18" s="371"/>
      <c r="I18" s="371"/>
      <c r="J18" s="371"/>
      <c r="K18" s="371"/>
      <c r="L18" s="372"/>
    </row>
    <row r="19" spans="2:12" ht="15" customHeight="1" x14ac:dyDescent="0.2">
      <c r="B19" s="373"/>
      <c r="C19" s="371"/>
      <c r="D19" s="371"/>
      <c r="E19" s="371"/>
      <c r="F19" s="371"/>
      <c r="G19" s="371"/>
      <c r="H19" s="371"/>
      <c r="I19" s="371"/>
      <c r="J19" s="371"/>
      <c r="K19" s="371"/>
      <c r="L19" s="372"/>
    </row>
    <row r="20" spans="2:12" ht="15" customHeight="1" x14ac:dyDescent="0.2">
      <c r="B20" s="373"/>
      <c r="C20" s="371"/>
      <c r="D20" s="371"/>
      <c r="E20" s="371"/>
      <c r="F20" s="371"/>
      <c r="G20" s="371"/>
      <c r="H20" s="371"/>
      <c r="I20" s="371"/>
      <c r="J20" s="371"/>
      <c r="K20" s="371"/>
      <c r="L20" s="372"/>
    </row>
    <row r="21" spans="2:12" ht="15" customHeight="1" x14ac:dyDescent="0.2">
      <c r="B21" s="373"/>
      <c r="C21" s="371"/>
      <c r="D21" s="371"/>
      <c r="E21" s="371"/>
      <c r="F21" s="371"/>
      <c r="G21" s="371"/>
      <c r="H21" s="371"/>
      <c r="I21" s="371"/>
      <c r="J21" s="371"/>
      <c r="K21" s="371"/>
      <c r="L21" s="372"/>
    </row>
    <row r="22" spans="2:12" ht="15" customHeight="1" x14ac:dyDescent="0.2">
      <c r="B22" s="373"/>
      <c r="C22" s="371"/>
      <c r="D22" s="371"/>
      <c r="E22" s="371"/>
      <c r="F22" s="371"/>
      <c r="G22" s="371"/>
      <c r="H22" s="371"/>
      <c r="I22" s="371"/>
      <c r="J22" s="371"/>
      <c r="K22" s="371"/>
      <c r="L22" s="372"/>
    </row>
    <row r="23" spans="2:12" ht="15" customHeight="1" x14ac:dyDescent="0.2">
      <c r="B23" s="373"/>
      <c r="C23" s="371"/>
      <c r="D23" s="371"/>
      <c r="E23" s="371"/>
      <c r="F23" s="371"/>
      <c r="G23" s="371"/>
      <c r="H23" s="371"/>
      <c r="I23" s="371"/>
      <c r="J23" s="371"/>
      <c r="K23" s="371"/>
      <c r="L23" s="372"/>
    </row>
    <row r="24" spans="2:12" ht="15.75" customHeight="1" thickBot="1" x14ac:dyDescent="0.25">
      <c r="B24" s="374"/>
      <c r="C24" s="375"/>
      <c r="D24" s="375"/>
      <c r="E24" s="375"/>
      <c r="F24" s="375"/>
      <c r="G24" s="375"/>
      <c r="H24" s="375"/>
      <c r="I24" s="375"/>
      <c r="J24" s="375"/>
      <c r="K24" s="375"/>
      <c r="L24" s="376"/>
    </row>
  </sheetData>
  <mergeCells count="2">
    <mergeCell ref="B8:L16"/>
    <mergeCell ref="B17:L24"/>
  </mergeCells>
  <printOptions horizontalCentered="1" verticalCentered="1"/>
  <pageMargins left="0.39370078740157483" right="0.39370078740157483" top="0.39370078740157483" bottom="0.3937007874015748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CBF-6885-430B-B56D-939526B37C5F}">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183</v>
      </c>
      <c r="C4" s="280"/>
      <c r="D4" s="280"/>
      <c r="E4" s="280"/>
      <c r="F4" s="280"/>
      <c r="G4" s="280"/>
      <c r="H4" s="280"/>
      <c r="I4" s="280"/>
      <c r="J4" s="280"/>
      <c r="K4" s="280"/>
      <c r="L4" s="280"/>
      <c r="M4" s="280"/>
      <c r="N4" s="280"/>
      <c r="O4" s="280"/>
      <c r="P4" s="280"/>
      <c r="Q4" s="281"/>
    </row>
    <row r="5" spans="1:17" ht="5" customHeight="1" x14ac:dyDescent="0.2">
      <c r="A5" s="135"/>
      <c r="B5" s="41"/>
      <c r="Q5" s="137"/>
    </row>
    <row r="6" spans="1:17" ht="48" customHeight="1" x14ac:dyDescent="0.2">
      <c r="A6" s="135"/>
      <c r="B6" s="282" t="s">
        <v>189</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16</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17</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18</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19</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20</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30" customHeight="1" thickBot="1" x14ac:dyDescent="0.25">
      <c r="B19"/>
      <c r="H19" s="269" t="s">
        <v>117</v>
      </c>
      <c r="I19" s="270"/>
      <c r="J19" s="270"/>
      <c r="K19" s="271"/>
      <c r="L19" s="285" t="s">
        <v>190</v>
      </c>
      <c r="M19" s="286"/>
      <c r="N19" s="286"/>
      <c r="O19" s="286"/>
      <c r="P19" s="129">
        <v>70</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70</v>
      </c>
      <c r="G22" s="197"/>
      <c r="H22" s="198">
        <f>IF(AVERAGE(P19:P19)&gt;((MIN(P19:P19)+20)),MIN(P19:P19)+20,VLOOKUP(F22,'Datos Aux'!$A$15:$C$35,3,TRUE))</f>
        <v>70</v>
      </c>
      <c r="I22" s="198"/>
      <c r="J22" s="62" t="s">
        <v>76</v>
      </c>
      <c r="K22" s="63">
        <f>50/100*H22</f>
        <v>35</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B6:Q6"/>
    <mergeCell ref="B1:Q1"/>
    <mergeCell ref="N2:O2"/>
    <mergeCell ref="P2:Q2"/>
    <mergeCell ref="B3:Q3"/>
    <mergeCell ref="B4:Q4"/>
    <mergeCell ref="B7:Q8"/>
    <mergeCell ref="A9:A10"/>
    <mergeCell ref="B9:Q9"/>
    <mergeCell ref="B10:Q10"/>
    <mergeCell ref="A11:A12"/>
    <mergeCell ref="B11:Q11"/>
    <mergeCell ref="B12:Q12"/>
    <mergeCell ref="A13:A14"/>
    <mergeCell ref="B13:Q13"/>
    <mergeCell ref="B14:Q14"/>
    <mergeCell ref="A15:A16"/>
    <mergeCell ref="B15:Q15"/>
    <mergeCell ref="B16:Q16"/>
    <mergeCell ref="H19:K19"/>
    <mergeCell ref="L19:O19"/>
    <mergeCell ref="A17:A18"/>
    <mergeCell ref="B17:Q17"/>
    <mergeCell ref="B18:Q18"/>
    <mergeCell ref="B22:D22"/>
    <mergeCell ref="F22:G22"/>
    <mergeCell ref="H22:I22"/>
    <mergeCell ref="L22:N22"/>
    <mergeCell ref="F21:G21"/>
    <mergeCell ref="H21:I21"/>
  </mergeCells>
  <conditionalFormatting sqref="H22">
    <cfRule type="cellIs" dxfId="176" priority="31" operator="between">
      <formula>80.1</formula>
      <formula>100</formula>
    </cfRule>
    <cfRule type="cellIs" dxfId="175" priority="32" operator="between">
      <formula>60.1</formula>
      <formula>80</formula>
    </cfRule>
    <cfRule type="cellIs" dxfId="174" priority="33" operator="between">
      <formula>40</formula>
      <formula>60</formula>
    </cfRule>
    <cfRule type="cellIs" dxfId="173" priority="34" operator="between">
      <formula>15</formula>
      <formula>39.9</formula>
    </cfRule>
    <cfRule type="cellIs" dxfId="172" priority="35" operator="between">
      <formula>0</formula>
      <formula>14.9</formula>
    </cfRule>
  </conditionalFormatting>
  <conditionalFormatting sqref="P19">
    <cfRule type="cellIs" dxfId="171" priority="16" operator="between">
      <formula>80.1</formula>
      <formula>100</formula>
    </cfRule>
    <cfRule type="cellIs" dxfId="170" priority="17" operator="between">
      <formula>60.1</formula>
      <formula>80</formula>
    </cfRule>
    <cfRule type="cellIs" dxfId="169" priority="18" operator="between">
      <formula>40</formula>
      <formula>60</formula>
    </cfRule>
    <cfRule type="cellIs" dxfId="168" priority="19" operator="between">
      <formula>20</formula>
      <formula>39.9</formula>
    </cfRule>
    <cfRule type="cellIs" dxfId="167" priority="20" operator="between">
      <formula>0</formula>
      <formula>19.9</formula>
    </cfRule>
    <cfRule type="cellIs" dxfId="166" priority="21" operator="between">
      <formula>80.1</formula>
      <formula>100</formula>
    </cfRule>
    <cfRule type="cellIs" dxfId="165" priority="22" operator="between">
      <formula>60.1</formula>
      <formula>80</formula>
    </cfRule>
    <cfRule type="cellIs" dxfId="164" priority="23" operator="between">
      <formula>40</formula>
      <formula>60</formula>
    </cfRule>
    <cfRule type="cellIs" dxfId="163" priority="24" operator="between">
      <formula>20</formula>
      <formula>39.9</formula>
    </cfRule>
    <cfRule type="cellIs" dxfId="162" priority="25" operator="between">
      <formula>0</formula>
      <formula>19.9</formula>
    </cfRule>
  </conditionalFormatting>
  <dataValidations count="2">
    <dataValidation type="textLength" operator="lessThan" allowBlank="1" showInputMessage="1" showErrorMessage="1" errorTitle="Supero caracteres" error="Ha superado el máximo de caracteres permitidos" promptTitle="Máximo caracteres" prompt="2000 caracteres como máximo" sqref="B10 B12 B14 B16 B18" xr:uid="{62543565-EAB2-4888-A301-14E2664894AC}">
      <formula1>2000</formula1>
    </dataValidation>
    <dataValidation allowBlank="1" showInputMessage="1" showErrorMessage="1" promptTitle="Aclaración" prompt="En ningún caso el valor final asignado al factor superará en 20 puntos porcentuales más el atributo peor evaluado." sqref="H22:I22" xr:uid="{AE67A129-5919-4C46-A91A-0B879FAE7B5D}"/>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E690B5F5-7602-4F1E-92AA-0B429ED427A1}">
          <x14:formula1>
            <xm:f>'Datos Aux'!$C$10:$W$10</xm:f>
          </x14:formula1>
          <xm:sqref>P19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6FE0C-D04C-4FBB-8EE7-EBBDFE99FD8C}">
  <dimension ref="A1:T331"/>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192</v>
      </c>
      <c r="C5" s="144"/>
      <c r="D5" s="144"/>
      <c r="E5" s="144"/>
      <c r="F5" s="144"/>
      <c r="G5" s="144"/>
      <c r="H5" s="144"/>
      <c r="I5" s="144"/>
      <c r="J5" s="144"/>
      <c r="K5" s="144"/>
      <c r="L5" s="144"/>
      <c r="M5" s="144"/>
      <c r="N5" s="144"/>
      <c r="O5" s="144"/>
      <c r="P5" s="144"/>
      <c r="Q5" s="144"/>
      <c r="R5" s="145"/>
    </row>
    <row r="6" spans="1:18" ht="33.75" customHeight="1" x14ac:dyDescent="0.15">
      <c r="B6" s="222" t="s">
        <v>193</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191</v>
      </c>
      <c r="C325" s="255"/>
      <c r="D325" s="255"/>
      <c r="E325" s="255"/>
      <c r="F325" s="255"/>
      <c r="G325" s="255"/>
      <c r="H325" s="255"/>
      <c r="I325" s="255"/>
      <c r="J325" s="255"/>
      <c r="K325" s="255"/>
      <c r="L325" s="255"/>
      <c r="M325" s="255"/>
      <c r="N325" s="255"/>
      <c r="O325" s="255"/>
      <c r="P325" s="255"/>
      <c r="Q325" s="256"/>
      <c r="R325" s="141">
        <v>30</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30</v>
      </c>
      <c r="G328" s="197"/>
      <c r="H328" s="198">
        <f>F328</f>
        <v>30</v>
      </c>
      <c r="I328" s="198"/>
      <c r="J328" s="93" t="s">
        <v>76</v>
      </c>
      <c r="K328" s="63">
        <f>37.5/100*H328</f>
        <v>11.25</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6:R6"/>
    <mergeCell ref="B1:R1"/>
    <mergeCell ref="N2:O2"/>
    <mergeCell ref="P2:Q2"/>
    <mergeCell ref="B3:Q3"/>
    <mergeCell ref="B4:R4"/>
    <mergeCell ref="A65:D65"/>
    <mergeCell ref="B8:R8"/>
    <mergeCell ref="A10:R10"/>
    <mergeCell ref="A13:D13"/>
    <mergeCell ref="A14:D14"/>
    <mergeCell ref="A15:D15"/>
    <mergeCell ref="B17:G17"/>
    <mergeCell ref="B18:I21"/>
    <mergeCell ref="B23:H23"/>
    <mergeCell ref="B24:R24"/>
    <mergeCell ref="B26:H26"/>
    <mergeCell ref="A62:R62"/>
    <mergeCell ref="B121:G121"/>
    <mergeCell ref="A66:D66"/>
    <mergeCell ref="A67:D67"/>
    <mergeCell ref="B69:G69"/>
    <mergeCell ref="B70:I73"/>
    <mergeCell ref="B75:H75"/>
    <mergeCell ref="B76:R76"/>
    <mergeCell ref="B78:H78"/>
    <mergeCell ref="A114:R114"/>
    <mergeCell ref="A117:D117"/>
    <mergeCell ref="A118:D118"/>
    <mergeCell ref="A119:D119"/>
    <mergeCell ref="B180:R180"/>
    <mergeCell ref="B122:I125"/>
    <mergeCell ref="B127:H127"/>
    <mergeCell ref="B128:R128"/>
    <mergeCell ref="B130:H130"/>
    <mergeCell ref="A166:R166"/>
    <mergeCell ref="A169:D169"/>
    <mergeCell ref="A170:D170"/>
    <mergeCell ref="A171:D171"/>
    <mergeCell ref="B173:G173"/>
    <mergeCell ref="B174:I177"/>
    <mergeCell ref="B179:H179"/>
    <mergeCell ref="A273:D273"/>
    <mergeCell ref="B182:H182"/>
    <mergeCell ref="A218:R218"/>
    <mergeCell ref="A221:D221"/>
    <mergeCell ref="A222:D222"/>
    <mergeCell ref="A223:D223"/>
    <mergeCell ref="B225:G225"/>
    <mergeCell ref="B226:I229"/>
    <mergeCell ref="B231:H231"/>
    <mergeCell ref="B232:R232"/>
    <mergeCell ref="B234:H234"/>
    <mergeCell ref="A270:R270"/>
    <mergeCell ref="B328:E328"/>
    <mergeCell ref="F328:G328"/>
    <mergeCell ref="H328:I328"/>
    <mergeCell ref="L328:P328"/>
    <mergeCell ref="A274:D274"/>
    <mergeCell ref="A275:D275"/>
    <mergeCell ref="B277:G277"/>
    <mergeCell ref="B278:I281"/>
    <mergeCell ref="B283:H283"/>
    <mergeCell ref="B284:R284"/>
    <mergeCell ref="B286:H286"/>
    <mergeCell ref="B324:R324"/>
    <mergeCell ref="B325:Q325"/>
    <mergeCell ref="F327:G327"/>
    <mergeCell ref="H327:I327"/>
  </mergeCells>
  <conditionalFormatting sqref="H328">
    <cfRule type="cellIs" dxfId="161" priority="6" operator="between">
      <formula>80.1</formula>
      <formula>100</formula>
    </cfRule>
    <cfRule type="cellIs" dxfId="160" priority="7" operator="between">
      <formula>60.1</formula>
      <formula>80</formula>
    </cfRule>
    <cfRule type="cellIs" dxfId="159" priority="8" operator="between">
      <formula>40</formula>
      <formula>60</formula>
    </cfRule>
    <cfRule type="cellIs" dxfId="158" priority="9" operator="between">
      <formula>15</formula>
      <formula>39.9</formula>
    </cfRule>
    <cfRule type="cellIs" dxfId="157" priority="10" operator="between">
      <formula>0</formula>
      <formula>14.9</formula>
    </cfRule>
  </conditionalFormatting>
  <conditionalFormatting sqref="R325">
    <cfRule type="cellIs" dxfId="156" priority="1" operator="between">
      <formula>80.1</formula>
      <formula>100</formula>
    </cfRule>
    <cfRule type="cellIs" dxfId="155" priority="2" operator="between">
      <formula>60.1</formula>
      <formula>80</formula>
    </cfRule>
    <cfRule type="cellIs" dxfId="154" priority="3" operator="between">
      <formula>40</formula>
      <formula>60</formula>
    </cfRule>
    <cfRule type="cellIs" dxfId="153" priority="4" operator="between">
      <formula>15</formula>
      <formula>39.9</formula>
    </cfRule>
    <cfRule type="cellIs" dxfId="152"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D46D2EAD-7F12-4697-9D30-810C16999D4B}"/>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7D982C07-42A6-40EA-BEA0-290DE2B554F1}">
          <x14:formula1>
            <xm:f>'Datos Aux'!$C$10:$T$10</xm:f>
          </x14:formula1>
          <xm:sqref>R325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EF58-C99C-4D3E-B9FD-7A55E7270745}">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175</v>
      </c>
      <c r="C4" s="280"/>
      <c r="D4" s="280"/>
      <c r="E4" s="280"/>
      <c r="F4" s="280"/>
      <c r="G4" s="280"/>
      <c r="H4" s="280"/>
      <c r="I4" s="280"/>
      <c r="J4" s="280"/>
      <c r="K4" s="280"/>
      <c r="L4" s="280"/>
      <c r="M4" s="280"/>
      <c r="N4" s="280"/>
      <c r="O4" s="280"/>
      <c r="P4" s="280"/>
      <c r="Q4" s="281"/>
    </row>
    <row r="5" spans="1:17" ht="5" customHeight="1" x14ac:dyDescent="0.2">
      <c r="A5" s="135"/>
      <c r="B5" s="41"/>
      <c r="Q5" s="137"/>
    </row>
    <row r="6" spans="1:17" ht="51" customHeight="1" x14ac:dyDescent="0.2">
      <c r="A6" s="135"/>
      <c r="B6" s="282" t="s">
        <v>194</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21</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22</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23</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24</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25</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30" customHeight="1" thickBot="1" x14ac:dyDescent="0.25">
      <c r="B19"/>
      <c r="H19" s="269" t="s">
        <v>117</v>
      </c>
      <c r="I19" s="270"/>
      <c r="J19" s="270"/>
      <c r="K19" s="271"/>
      <c r="L19" s="285" t="s">
        <v>195</v>
      </c>
      <c r="M19" s="286"/>
      <c r="N19" s="286"/>
      <c r="O19" s="286"/>
      <c r="P19" s="129">
        <v>60</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60</v>
      </c>
      <c r="G22" s="197"/>
      <c r="H22" s="198">
        <f>IF(AVERAGE(P19:P19)&gt;((MIN(P19:P19)+20)),MIN(P19:P19)+20,VLOOKUP(F22,'Datos Aux'!$A$15:$C$35,3,TRUE))</f>
        <v>60</v>
      </c>
      <c r="I22" s="198"/>
      <c r="J22" s="62" t="s">
        <v>76</v>
      </c>
      <c r="K22" s="63">
        <f>50/100*H22</f>
        <v>30</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B6:Q6"/>
    <mergeCell ref="B1:Q1"/>
    <mergeCell ref="N2:O2"/>
    <mergeCell ref="P2:Q2"/>
    <mergeCell ref="B3:Q3"/>
    <mergeCell ref="B4:Q4"/>
    <mergeCell ref="B7:Q8"/>
    <mergeCell ref="A9:A10"/>
    <mergeCell ref="B9:Q9"/>
    <mergeCell ref="B10:Q10"/>
    <mergeCell ref="A11:A12"/>
    <mergeCell ref="B11:Q11"/>
    <mergeCell ref="B12:Q12"/>
    <mergeCell ref="A13:A14"/>
    <mergeCell ref="B13:Q13"/>
    <mergeCell ref="B14:Q14"/>
    <mergeCell ref="A15:A16"/>
    <mergeCell ref="B15:Q15"/>
    <mergeCell ref="B16:Q16"/>
    <mergeCell ref="H19:K19"/>
    <mergeCell ref="L19:O19"/>
    <mergeCell ref="A17:A18"/>
    <mergeCell ref="B17:Q17"/>
    <mergeCell ref="B18:Q18"/>
    <mergeCell ref="B22:D22"/>
    <mergeCell ref="F22:G22"/>
    <mergeCell ref="H22:I22"/>
    <mergeCell ref="L22:N22"/>
    <mergeCell ref="F21:G21"/>
    <mergeCell ref="H21:I21"/>
  </mergeCells>
  <conditionalFormatting sqref="H22">
    <cfRule type="cellIs" dxfId="151" priority="31" operator="between">
      <formula>80.1</formula>
      <formula>100</formula>
    </cfRule>
    <cfRule type="cellIs" dxfId="150" priority="32" operator="between">
      <formula>60.1</formula>
      <formula>80</formula>
    </cfRule>
    <cfRule type="cellIs" dxfId="149" priority="33" operator="between">
      <formula>40</formula>
      <formula>60</formula>
    </cfRule>
    <cfRule type="cellIs" dxfId="148" priority="34" operator="between">
      <formula>15</formula>
      <formula>39.9</formula>
    </cfRule>
    <cfRule type="cellIs" dxfId="147" priority="35" operator="between">
      <formula>0</formula>
      <formula>14.9</formula>
    </cfRule>
  </conditionalFormatting>
  <conditionalFormatting sqref="P19">
    <cfRule type="cellIs" dxfId="146" priority="16" operator="between">
      <formula>80.1</formula>
      <formula>100</formula>
    </cfRule>
    <cfRule type="cellIs" dxfId="145" priority="17" operator="between">
      <formula>60.1</formula>
      <formula>80</formula>
    </cfRule>
    <cfRule type="cellIs" dxfId="144" priority="18" operator="between">
      <formula>40</formula>
      <formula>60</formula>
    </cfRule>
    <cfRule type="cellIs" dxfId="143" priority="19" operator="between">
      <formula>20</formula>
      <formula>39.9</formula>
    </cfRule>
    <cfRule type="cellIs" dxfId="142" priority="20" operator="between">
      <formula>0</formula>
      <formula>19.9</formula>
    </cfRule>
    <cfRule type="cellIs" dxfId="141" priority="21" operator="between">
      <formula>80.1</formula>
      <formula>100</formula>
    </cfRule>
    <cfRule type="cellIs" dxfId="140" priority="22" operator="between">
      <formula>60.1</formula>
      <formula>80</formula>
    </cfRule>
    <cfRule type="cellIs" dxfId="139" priority="23" operator="between">
      <formula>40</formula>
      <formula>60</formula>
    </cfRule>
    <cfRule type="cellIs" dxfId="138" priority="24" operator="between">
      <formula>20</formula>
      <formula>39.9</formula>
    </cfRule>
    <cfRule type="cellIs" dxfId="137" priority="25" operator="between">
      <formula>0</formula>
      <formula>19.9</formula>
    </cfRule>
  </conditionalFormatting>
  <dataValidations count="2">
    <dataValidation allowBlank="1" showInputMessage="1" showErrorMessage="1" promptTitle="Aclaración" prompt="En ningún caso el valor final asignado al factor superará en 20 puntos porcentuales más el atributo peor evaluado." sqref="H22:I22" xr:uid="{6E78578E-0695-43D3-8410-6FCDEE3E1D97}"/>
    <dataValidation type="textLength" operator="lessThan" allowBlank="1" showInputMessage="1" showErrorMessage="1" errorTitle="Supero caracteres" error="Ha superado el máximo de caracteres permitidos" promptTitle="Máximo caracteres" prompt="2000 caracteres como máximo" sqref="B10 B12 B14 B16 B18" xr:uid="{2B47BAFF-CD52-48DE-A389-577A90D77DE1}">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E7EB310F-541C-408C-B304-11F403428D65}">
          <x14:formula1>
            <xm:f>'Datos Aux'!$C$10:$W$10</xm:f>
          </x14:formula1>
          <xm:sqref>P19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3143-6243-4D74-8CE6-0533358D4918}">
  <dimension ref="A1:T331"/>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203</v>
      </c>
      <c r="C5" s="144"/>
      <c r="D5" s="144"/>
      <c r="E5" s="144"/>
      <c r="F5" s="144"/>
      <c r="G5" s="144"/>
      <c r="H5" s="144"/>
      <c r="I5" s="144"/>
      <c r="J5" s="144"/>
      <c r="K5" s="144"/>
      <c r="L5" s="144"/>
      <c r="M5" s="144"/>
      <c r="N5" s="144"/>
      <c r="O5" s="144"/>
      <c r="P5" s="144"/>
      <c r="Q5" s="144"/>
      <c r="R5" s="145"/>
    </row>
    <row r="6" spans="1:18" ht="33.75" customHeight="1" x14ac:dyDescent="0.15">
      <c r="B6" s="222" t="s">
        <v>196</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197</v>
      </c>
      <c r="C325" s="255"/>
      <c r="D325" s="255"/>
      <c r="E325" s="255"/>
      <c r="F325" s="255"/>
      <c r="G325" s="255"/>
      <c r="H325" s="255"/>
      <c r="I325" s="255"/>
      <c r="J325" s="255"/>
      <c r="K325" s="255"/>
      <c r="L325" s="255"/>
      <c r="M325" s="255"/>
      <c r="N325" s="255"/>
      <c r="O325" s="255"/>
      <c r="P325" s="255"/>
      <c r="Q325" s="256"/>
      <c r="R325" s="141">
        <v>10</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10</v>
      </c>
      <c r="G328" s="197"/>
      <c r="H328" s="198">
        <f>F328</f>
        <v>10</v>
      </c>
      <c r="I328" s="198"/>
      <c r="J328" s="93" t="s">
        <v>76</v>
      </c>
      <c r="K328" s="63">
        <f>37.5/100*H328</f>
        <v>3.75</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6:R6"/>
    <mergeCell ref="B1:R1"/>
    <mergeCell ref="N2:O2"/>
    <mergeCell ref="P2:Q2"/>
    <mergeCell ref="B3:Q3"/>
    <mergeCell ref="B4:R4"/>
    <mergeCell ref="A65:D65"/>
    <mergeCell ref="B8:R8"/>
    <mergeCell ref="A10:R10"/>
    <mergeCell ref="A13:D13"/>
    <mergeCell ref="A14:D14"/>
    <mergeCell ref="A15:D15"/>
    <mergeCell ref="B17:G17"/>
    <mergeCell ref="B18:I21"/>
    <mergeCell ref="B23:H23"/>
    <mergeCell ref="B24:R24"/>
    <mergeCell ref="B26:H26"/>
    <mergeCell ref="A62:R62"/>
    <mergeCell ref="B121:G121"/>
    <mergeCell ref="A66:D66"/>
    <mergeCell ref="A67:D67"/>
    <mergeCell ref="B69:G69"/>
    <mergeCell ref="B70:I73"/>
    <mergeCell ref="B75:H75"/>
    <mergeCell ref="B76:R76"/>
    <mergeCell ref="B78:H78"/>
    <mergeCell ref="A114:R114"/>
    <mergeCell ref="A117:D117"/>
    <mergeCell ref="A118:D118"/>
    <mergeCell ref="A119:D119"/>
    <mergeCell ref="B180:R180"/>
    <mergeCell ref="B122:I125"/>
    <mergeCell ref="B127:H127"/>
    <mergeCell ref="B128:R128"/>
    <mergeCell ref="B130:H130"/>
    <mergeCell ref="A166:R166"/>
    <mergeCell ref="A169:D169"/>
    <mergeCell ref="A170:D170"/>
    <mergeCell ref="A171:D171"/>
    <mergeCell ref="B173:G173"/>
    <mergeCell ref="B174:I177"/>
    <mergeCell ref="B179:H179"/>
    <mergeCell ref="A273:D273"/>
    <mergeCell ref="B182:H182"/>
    <mergeCell ref="A218:R218"/>
    <mergeCell ref="A221:D221"/>
    <mergeCell ref="A222:D222"/>
    <mergeCell ref="A223:D223"/>
    <mergeCell ref="B225:G225"/>
    <mergeCell ref="B226:I229"/>
    <mergeCell ref="B231:H231"/>
    <mergeCell ref="B232:R232"/>
    <mergeCell ref="B234:H234"/>
    <mergeCell ref="A270:R270"/>
    <mergeCell ref="B328:E328"/>
    <mergeCell ref="F328:G328"/>
    <mergeCell ref="H328:I328"/>
    <mergeCell ref="L328:P328"/>
    <mergeCell ref="A274:D274"/>
    <mergeCell ref="A275:D275"/>
    <mergeCell ref="B277:G277"/>
    <mergeCell ref="B278:I281"/>
    <mergeCell ref="B283:H283"/>
    <mergeCell ref="B284:R284"/>
    <mergeCell ref="B286:H286"/>
    <mergeCell ref="B324:R324"/>
    <mergeCell ref="B325:Q325"/>
    <mergeCell ref="F327:G327"/>
    <mergeCell ref="H327:I327"/>
  </mergeCells>
  <conditionalFormatting sqref="H328">
    <cfRule type="cellIs" dxfId="136" priority="6" operator="between">
      <formula>80.1</formula>
      <formula>100</formula>
    </cfRule>
    <cfRule type="cellIs" dxfId="135" priority="7" operator="between">
      <formula>60.1</formula>
      <formula>80</formula>
    </cfRule>
    <cfRule type="cellIs" dxfId="134" priority="8" operator="between">
      <formula>40</formula>
      <formula>60</formula>
    </cfRule>
    <cfRule type="cellIs" dxfId="133" priority="9" operator="between">
      <formula>15</formula>
      <formula>39.9</formula>
    </cfRule>
    <cfRule type="cellIs" dxfId="132" priority="10" operator="between">
      <formula>0</formula>
      <formula>14.9</formula>
    </cfRule>
  </conditionalFormatting>
  <conditionalFormatting sqref="R325">
    <cfRule type="cellIs" dxfId="131" priority="1" operator="between">
      <formula>80.1</formula>
      <formula>100</formula>
    </cfRule>
    <cfRule type="cellIs" dxfId="130" priority="2" operator="between">
      <formula>60.1</formula>
      <formula>80</formula>
    </cfRule>
    <cfRule type="cellIs" dxfId="129" priority="3" operator="between">
      <formula>40</formula>
      <formula>60</formula>
    </cfRule>
    <cfRule type="cellIs" dxfId="128" priority="4" operator="between">
      <formula>15</formula>
      <formula>39.9</formula>
    </cfRule>
    <cfRule type="cellIs" dxfId="127"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2E15C161-9619-48F3-87EA-6FF4374120F7}"/>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12452A65-36C9-43A1-9546-60266809BC5D}">
          <x14:formula1>
            <xm:f>'Datos Aux'!$C$10:$T$10</xm:f>
          </x14:formula1>
          <xm:sqref>R325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52E3-0CDE-4F87-82AC-F52185888809}">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175</v>
      </c>
      <c r="C4" s="280"/>
      <c r="D4" s="280"/>
      <c r="E4" s="280"/>
      <c r="F4" s="280"/>
      <c r="G4" s="280"/>
      <c r="H4" s="280"/>
      <c r="I4" s="280"/>
      <c r="J4" s="280"/>
      <c r="K4" s="280"/>
      <c r="L4" s="280"/>
      <c r="M4" s="280"/>
      <c r="N4" s="280"/>
      <c r="O4" s="280"/>
      <c r="P4" s="280"/>
      <c r="Q4" s="281"/>
    </row>
    <row r="5" spans="1:17" ht="5" customHeight="1" x14ac:dyDescent="0.2">
      <c r="A5" s="135"/>
      <c r="B5" s="41"/>
      <c r="Q5" s="137"/>
    </row>
    <row r="6" spans="1:17" ht="51" customHeight="1" x14ac:dyDescent="0.2">
      <c r="A6" s="135"/>
      <c r="B6" s="282" t="s">
        <v>198</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26</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27</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28</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29</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30</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30" customHeight="1" thickBot="1" x14ac:dyDescent="0.25">
      <c r="B19"/>
      <c r="H19" s="269" t="s">
        <v>117</v>
      </c>
      <c r="I19" s="270"/>
      <c r="J19" s="270"/>
      <c r="K19" s="271"/>
      <c r="L19" s="285" t="s">
        <v>199</v>
      </c>
      <c r="M19" s="286"/>
      <c r="N19" s="286"/>
      <c r="O19" s="286"/>
      <c r="P19" s="129">
        <v>20</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20</v>
      </c>
      <c r="G22" s="197"/>
      <c r="H22" s="198">
        <f>IF(AVERAGE(P19:P19)&gt;((MIN(P19:P19)+20)),MIN(P19:P19)+20,VLOOKUP(F22,'Datos Aux'!$A$15:$C$35,3,TRUE))</f>
        <v>20</v>
      </c>
      <c r="I22" s="198"/>
      <c r="J22" s="62" t="s">
        <v>76</v>
      </c>
      <c r="K22" s="63">
        <f>50/100*H22</f>
        <v>10</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B6:Q6"/>
    <mergeCell ref="B1:Q1"/>
    <mergeCell ref="N2:O2"/>
    <mergeCell ref="P2:Q2"/>
    <mergeCell ref="B3:Q3"/>
    <mergeCell ref="B4:Q4"/>
    <mergeCell ref="B7:Q8"/>
    <mergeCell ref="A9:A10"/>
    <mergeCell ref="B9:Q9"/>
    <mergeCell ref="B10:Q10"/>
    <mergeCell ref="A11:A12"/>
    <mergeCell ref="B11:Q11"/>
    <mergeCell ref="B12:Q12"/>
    <mergeCell ref="A13:A14"/>
    <mergeCell ref="B13:Q13"/>
    <mergeCell ref="B14:Q14"/>
    <mergeCell ref="A15:A16"/>
    <mergeCell ref="B15:Q15"/>
    <mergeCell ref="B16:Q16"/>
    <mergeCell ref="H19:K19"/>
    <mergeCell ref="L19:O19"/>
    <mergeCell ref="A17:A18"/>
    <mergeCell ref="B17:Q17"/>
    <mergeCell ref="B18:Q18"/>
    <mergeCell ref="B22:D22"/>
    <mergeCell ref="F22:G22"/>
    <mergeCell ref="H22:I22"/>
    <mergeCell ref="L22:N22"/>
    <mergeCell ref="F21:G21"/>
    <mergeCell ref="H21:I21"/>
  </mergeCells>
  <conditionalFormatting sqref="H22">
    <cfRule type="cellIs" dxfId="126" priority="31" operator="between">
      <formula>80.1</formula>
      <formula>100</formula>
    </cfRule>
    <cfRule type="cellIs" dxfId="125" priority="32" operator="between">
      <formula>60.1</formula>
      <formula>80</formula>
    </cfRule>
    <cfRule type="cellIs" dxfId="124" priority="33" operator="between">
      <formula>40</formula>
      <formula>60</formula>
    </cfRule>
    <cfRule type="cellIs" dxfId="123" priority="34" operator="between">
      <formula>15</formula>
      <formula>39.9</formula>
    </cfRule>
    <cfRule type="cellIs" dxfId="122" priority="35" operator="between">
      <formula>0</formula>
      <formula>14.9</formula>
    </cfRule>
  </conditionalFormatting>
  <conditionalFormatting sqref="P19">
    <cfRule type="cellIs" dxfId="121" priority="16" operator="between">
      <formula>80.1</formula>
      <formula>100</formula>
    </cfRule>
    <cfRule type="cellIs" dxfId="120" priority="17" operator="between">
      <formula>60.1</formula>
      <formula>80</formula>
    </cfRule>
    <cfRule type="cellIs" dxfId="119" priority="18" operator="between">
      <formula>40</formula>
      <formula>60</formula>
    </cfRule>
    <cfRule type="cellIs" dxfId="118" priority="19" operator="between">
      <formula>20</formula>
      <formula>39.9</formula>
    </cfRule>
    <cfRule type="cellIs" dxfId="117" priority="20" operator="between">
      <formula>0</formula>
      <formula>19.9</formula>
    </cfRule>
    <cfRule type="cellIs" dxfId="116" priority="21" operator="between">
      <formula>80.1</formula>
      <formula>100</formula>
    </cfRule>
    <cfRule type="cellIs" dxfId="115" priority="22" operator="between">
      <formula>60.1</formula>
      <formula>80</formula>
    </cfRule>
    <cfRule type="cellIs" dxfId="114" priority="23" operator="between">
      <formula>40</formula>
      <formula>60</formula>
    </cfRule>
    <cfRule type="cellIs" dxfId="113" priority="24" operator="between">
      <formula>20</formula>
      <formula>39.9</formula>
    </cfRule>
    <cfRule type="cellIs" dxfId="112" priority="25" operator="between">
      <formula>0</formula>
      <formula>19.9</formula>
    </cfRule>
  </conditionalFormatting>
  <dataValidations count="2">
    <dataValidation allowBlank="1" showInputMessage="1" showErrorMessage="1" promptTitle="Aclaración" prompt="En ningún caso el valor final asignado al factor superará en 20 puntos porcentuales más el atributo peor evaluado." sqref="H22:I22" xr:uid="{A0CA4C1B-7BDC-4A87-81E7-8845D547A0DF}"/>
    <dataValidation type="textLength" operator="lessThan" allowBlank="1" showInputMessage="1" showErrorMessage="1" errorTitle="Supero caracteres" error="Ha superado el máximo de caracteres permitidos" promptTitle="Máximo caracteres" prompt="2000 caracteres como máximo" sqref="B10 B12 B14 B16 B18" xr:uid="{5E89FEC0-B593-43AE-BF21-614304EEDA3C}">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A873FC2B-8535-40B1-BB0F-341DD7F366EF}">
          <x14:formula1>
            <xm:f>'Datos Aux'!$C$10:$W$10</xm:f>
          </x14:formula1>
          <xm:sqref>P19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BAA5-0954-42C0-A12D-6DE908674E8D}">
  <dimension ref="A1:T331"/>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201</v>
      </c>
      <c r="C5" s="144"/>
      <c r="D5" s="144"/>
      <c r="E5" s="144"/>
      <c r="F5" s="144"/>
      <c r="G5" s="144"/>
      <c r="H5" s="144"/>
      <c r="I5" s="144"/>
      <c r="J5" s="144"/>
      <c r="K5" s="144"/>
      <c r="L5" s="144"/>
      <c r="M5" s="144"/>
      <c r="N5" s="144"/>
      <c r="O5" s="144"/>
      <c r="P5" s="144"/>
      <c r="Q5" s="144"/>
      <c r="R5" s="145"/>
    </row>
    <row r="6" spans="1:18" ht="33.75" customHeight="1" x14ac:dyDescent="0.15">
      <c r="B6" s="222" t="s">
        <v>202</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200</v>
      </c>
      <c r="C325" s="255"/>
      <c r="D325" s="255"/>
      <c r="E325" s="255"/>
      <c r="F325" s="255"/>
      <c r="G325" s="255"/>
      <c r="H325" s="255"/>
      <c r="I325" s="255"/>
      <c r="J325" s="255"/>
      <c r="K325" s="255"/>
      <c r="L325" s="255"/>
      <c r="M325" s="255"/>
      <c r="N325" s="255"/>
      <c r="O325" s="255"/>
      <c r="P325" s="255"/>
      <c r="Q325" s="256"/>
      <c r="R325" s="141">
        <v>40</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40</v>
      </c>
      <c r="G328" s="197"/>
      <c r="H328" s="198">
        <f>F328</f>
        <v>40</v>
      </c>
      <c r="I328" s="198"/>
      <c r="J328" s="93" t="s">
        <v>76</v>
      </c>
      <c r="K328" s="63">
        <f>37.5/100*H328</f>
        <v>15</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6:R6"/>
    <mergeCell ref="B1:R1"/>
    <mergeCell ref="N2:O2"/>
    <mergeCell ref="P2:Q2"/>
    <mergeCell ref="B3:Q3"/>
    <mergeCell ref="B4:R4"/>
    <mergeCell ref="A65:D65"/>
    <mergeCell ref="B8:R8"/>
    <mergeCell ref="A10:R10"/>
    <mergeCell ref="A13:D13"/>
    <mergeCell ref="A14:D14"/>
    <mergeCell ref="A15:D15"/>
    <mergeCell ref="B17:G17"/>
    <mergeCell ref="B18:I21"/>
    <mergeCell ref="B23:H23"/>
    <mergeCell ref="B24:R24"/>
    <mergeCell ref="B26:H26"/>
    <mergeCell ref="A62:R62"/>
    <mergeCell ref="B121:G121"/>
    <mergeCell ref="A66:D66"/>
    <mergeCell ref="A67:D67"/>
    <mergeCell ref="B69:G69"/>
    <mergeCell ref="B70:I73"/>
    <mergeCell ref="B75:H75"/>
    <mergeCell ref="B76:R76"/>
    <mergeCell ref="B78:H78"/>
    <mergeCell ref="A114:R114"/>
    <mergeCell ref="A117:D117"/>
    <mergeCell ref="A118:D118"/>
    <mergeCell ref="A119:D119"/>
    <mergeCell ref="B180:R180"/>
    <mergeCell ref="B122:I125"/>
    <mergeCell ref="B127:H127"/>
    <mergeCell ref="B128:R128"/>
    <mergeCell ref="B130:H130"/>
    <mergeCell ref="A166:R166"/>
    <mergeCell ref="A169:D169"/>
    <mergeCell ref="A170:D170"/>
    <mergeCell ref="A171:D171"/>
    <mergeCell ref="B173:G173"/>
    <mergeCell ref="B174:I177"/>
    <mergeCell ref="B179:H179"/>
    <mergeCell ref="A273:D273"/>
    <mergeCell ref="B182:H182"/>
    <mergeCell ref="A218:R218"/>
    <mergeCell ref="A221:D221"/>
    <mergeCell ref="A222:D222"/>
    <mergeCell ref="A223:D223"/>
    <mergeCell ref="B225:G225"/>
    <mergeCell ref="B226:I229"/>
    <mergeCell ref="B231:H231"/>
    <mergeCell ref="B232:R232"/>
    <mergeCell ref="B234:H234"/>
    <mergeCell ref="A270:R270"/>
    <mergeCell ref="B328:E328"/>
    <mergeCell ref="F328:G328"/>
    <mergeCell ref="H328:I328"/>
    <mergeCell ref="L328:P328"/>
    <mergeCell ref="A274:D274"/>
    <mergeCell ref="A275:D275"/>
    <mergeCell ref="B277:G277"/>
    <mergeCell ref="B278:I281"/>
    <mergeCell ref="B283:H283"/>
    <mergeCell ref="B284:R284"/>
    <mergeCell ref="B286:H286"/>
    <mergeCell ref="B324:R324"/>
    <mergeCell ref="B325:Q325"/>
    <mergeCell ref="F327:G327"/>
    <mergeCell ref="H327:I327"/>
  </mergeCells>
  <conditionalFormatting sqref="H328">
    <cfRule type="cellIs" dxfId="111" priority="6" operator="between">
      <formula>80.1</formula>
      <formula>100</formula>
    </cfRule>
    <cfRule type="cellIs" dxfId="110" priority="7" operator="between">
      <formula>60.1</formula>
      <formula>80</formula>
    </cfRule>
    <cfRule type="cellIs" dxfId="109" priority="8" operator="between">
      <formula>40</formula>
      <formula>60</formula>
    </cfRule>
    <cfRule type="cellIs" dxfId="108" priority="9" operator="between">
      <formula>15</formula>
      <formula>39.9</formula>
    </cfRule>
    <cfRule type="cellIs" dxfId="107" priority="10" operator="between">
      <formula>0</formula>
      <formula>14.9</formula>
    </cfRule>
  </conditionalFormatting>
  <conditionalFormatting sqref="R325">
    <cfRule type="cellIs" dxfId="106" priority="1" operator="between">
      <formula>80.1</formula>
      <formula>100</formula>
    </cfRule>
    <cfRule type="cellIs" dxfId="105" priority="2" operator="between">
      <formula>60.1</formula>
      <formula>80</formula>
    </cfRule>
    <cfRule type="cellIs" dxfId="104" priority="3" operator="between">
      <formula>40</formula>
      <formula>60</formula>
    </cfRule>
    <cfRule type="cellIs" dxfId="103" priority="4" operator="between">
      <formula>15</formula>
      <formula>39.9</formula>
    </cfRule>
    <cfRule type="cellIs" dxfId="102"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9CFDDE8D-C836-4F7B-A9B3-AA125230A5A2}"/>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A9E3B590-AA5B-44D0-9B93-5D56E272D2D4}">
          <x14:formula1>
            <xm:f>'Datos Aux'!$C$10:$T$10</xm:f>
          </x14:formula1>
          <xm:sqref>R325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2AC10-5A41-490D-8E83-99C9ABBA8EBA}">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175</v>
      </c>
      <c r="C4" s="280"/>
      <c r="D4" s="280"/>
      <c r="E4" s="280"/>
      <c r="F4" s="280"/>
      <c r="G4" s="280"/>
      <c r="H4" s="280"/>
      <c r="I4" s="280"/>
      <c r="J4" s="280"/>
      <c r="K4" s="280"/>
      <c r="L4" s="280"/>
      <c r="M4" s="280"/>
      <c r="N4" s="280"/>
      <c r="O4" s="280"/>
      <c r="P4" s="280"/>
      <c r="Q4" s="281"/>
    </row>
    <row r="5" spans="1:17" ht="5" customHeight="1" x14ac:dyDescent="0.2">
      <c r="A5" s="135"/>
      <c r="B5" s="41"/>
      <c r="Q5" s="137"/>
    </row>
    <row r="6" spans="1:17" ht="51" customHeight="1" x14ac:dyDescent="0.2">
      <c r="A6" s="135"/>
      <c r="B6" s="282" t="s">
        <v>204</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31</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32</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33</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34</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35</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41.25" customHeight="1" thickBot="1" x14ac:dyDescent="0.25">
      <c r="B19"/>
      <c r="H19" s="269" t="s">
        <v>117</v>
      </c>
      <c r="I19" s="270"/>
      <c r="J19" s="270"/>
      <c r="K19" s="271"/>
      <c r="L19" s="285" t="s">
        <v>205</v>
      </c>
      <c r="M19" s="286"/>
      <c r="N19" s="286"/>
      <c r="O19" s="286"/>
      <c r="P19" s="129">
        <v>60</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60</v>
      </c>
      <c r="G22" s="197"/>
      <c r="H22" s="198">
        <f>IF(AVERAGE(P19:P19)&gt;((MIN(P19:P19)+20)),MIN(P19:P19)+20,VLOOKUP(F22,'Datos Aux'!$A$15:$C$35,3,TRUE))</f>
        <v>60</v>
      </c>
      <c r="I22" s="198"/>
      <c r="J22" s="62" t="s">
        <v>76</v>
      </c>
      <c r="K22" s="63">
        <f>50/100*H22</f>
        <v>30</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B6:Q6"/>
    <mergeCell ref="B1:Q1"/>
    <mergeCell ref="N2:O2"/>
    <mergeCell ref="P2:Q2"/>
    <mergeCell ref="B3:Q3"/>
    <mergeCell ref="B4:Q4"/>
    <mergeCell ref="B7:Q8"/>
    <mergeCell ref="A9:A10"/>
    <mergeCell ref="B9:Q9"/>
    <mergeCell ref="B10:Q10"/>
    <mergeCell ref="A11:A12"/>
    <mergeCell ref="B11:Q11"/>
    <mergeCell ref="B12:Q12"/>
    <mergeCell ref="A13:A14"/>
    <mergeCell ref="B13:Q13"/>
    <mergeCell ref="B14:Q14"/>
    <mergeCell ref="A15:A16"/>
    <mergeCell ref="B15:Q15"/>
    <mergeCell ref="B16:Q16"/>
    <mergeCell ref="H19:K19"/>
    <mergeCell ref="L19:O19"/>
    <mergeCell ref="A17:A18"/>
    <mergeCell ref="B17:Q17"/>
    <mergeCell ref="B18:Q18"/>
    <mergeCell ref="B22:D22"/>
    <mergeCell ref="F22:G22"/>
    <mergeCell ref="H22:I22"/>
    <mergeCell ref="L22:N22"/>
    <mergeCell ref="F21:G21"/>
    <mergeCell ref="H21:I21"/>
  </mergeCells>
  <conditionalFormatting sqref="H22">
    <cfRule type="cellIs" dxfId="101" priority="31" operator="between">
      <formula>80.1</formula>
      <formula>100</formula>
    </cfRule>
    <cfRule type="cellIs" dxfId="100" priority="32" operator="between">
      <formula>60.1</formula>
      <formula>80</formula>
    </cfRule>
    <cfRule type="cellIs" dxfId="99" priority="33" operator="between">
      <formula>40</formula>
      <formula>60</formula>
    </cfRule>
    <cfRule type="cellIs" dxfId="98" priority="34" operator="between">
      <formula>15</formula>
      <formula>39.9</formula>
    </cfRule>
    <cfRule type="cellIs" dxfId="97" priority="35" operator="between">
      <formula>0</formula>
      <formula>14.9</formula>
    </cfRule>
  </conditionalFormatting>
  <conditionalFormatting sqref="P19">
    <cfRule type="cellIs" dxfId="96" priority="16" operator="between">
      <formula>80.1</formula>
      <formula>100</formula>
    </cfRule>
    <cfRule type="cellIs" dxfId="95" priority="17" operator="between">
      <formula>60.1</formula>
      <formula>80</formula>
    </cfRule>
    <cfRule type="cellIs" dxfId="94" priority="18" operator="between">
      <formula>40</formula>
      <formula>60</formula>
    </cfRule>
    <cfRule type="cellIs" dxfId="93" priority="19" operator="between">
      <formula>20</formula>
      <formula>39.9</formula>
    </cfRule>
    <cfRule type="cellIs" dxfId="92" priority="20" operator="between">
      <formula>0</formula>
      <formula>19.9</formula>
    </cfRule>
    <cfRule type="cellIs" dxfId="91" priority="21" operator="between">
      <formula>80.1</formula>
      <formula>100</formula>
    </cfRule>
    <cfRule type="cellIs" dxfId="90" priority="22" operator="between">
      <formula>60.1</formula>
      <formula>80</formula>
    </cfRule>
    <cfRule type="cellIs" dxfId="89" priority="23" operator="between">
      <formula>40</formula>
      <formula>60</formula>
    </cfRule>
    <cfRule type="cellIs" dxfId="88" priority="24" operator="between">
      <formula>20</formula>
      <formula>39.9</formula>
    </cfRule>
    <cfRule type="cellIs" dxfId="87" priority="25" operator="between">
      <formula>0</formula>
      <formula>19.9</formula>
    </cfRule>
  </conditionalFormatting>
  <dataValidations count="2">
    <dataValidation type="textLength" operator="lessThan" allowBlank="1" showInputMessage="1" showErrorMessage="1" errorTitle="Supero caracteres" error="Ha superado el máximo de caracteres permitidos" promptTitle="Máximo caracteres" prompt="2000 caracteres como máximo" sqref="B10 B12 B14 B16 B18" xr:uid="{93925D7E-5BB5-47CC-96D9-BDF7A52C6C00}">
      <formula1>2000</formula1>
    </dataValidation>
    <dataValidation allowBlank="1" showInputMessage="1" showErrorMessage="1" promptTitle="Aclaración" prompt="En ningún caso el valor final asignado al factor superará en 20 puntos porcentuales más el atributo peor evaluado." sqref="H22:I22" xr:uid="{42C9BCB3-BBD5-4CB3-A8AF-321FEF2C7448}"/>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90885227-31CC-4D6F-9F19-9B914DFC1D43}">
          <x14:formula1>
            <xm:f>'Datos Aux'!$C$10:$W$10</xm:f>
          </x14:formula1>
          <xm:sqref>P19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F6B9-D4E3-4B68-BBF3-53FDDDFEC5E0}">
  <dimension ref="A1:T331"/>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208</v>
      </c>
      <c r="C5" s="144"/>
      <c r="D5" s="144"/>
      <c r="E5" s="144"/>
      <c r="F5" s="144"/>
      <c r="G5" s="144"/>
      <c r="H5" s="144"/>
      <c r="I5" s="144"/>
      <c r="J5" s="144"/>
      <c r="K5" s="144"/>
      <c r="L5" s="144"/>
      <c r="M5" s="144"/>
      <c r="N5" s="144"/>
      <c r="O5" s="144"/>
      <c r="P5" s="144"/>
      <c r="Q5" s="144"/>
      <c r="R5" s="145"/>
    </row>
    <row r="6" spans="1:18" ht="33.75" customHeight="1" x14ac:dyDescent="0.15">
      <c r="B6" s="222" t="s">
        <v>207</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206</v>
      </c>
      <c r="C325" s="255"/>
      <c r="D325" s="255"/>
      <c r="E325" s="255"/>
      <c r="F325" s="255"/>
      <c r="G325" s="255"/>
      <c r="H325" s="255"/>
      <c r="I325" s="255"/>
      <c r="J325" s="255"/>
      <c r="K325" s="255"/>
      <c r="L325" s="255"/>
      <c r="M325" s="255"/>
      <c r="N325" s="255"/>
      <c r="O325" s="255"/>
      <c r="P325" s="255"/>
      <c r="Q325" s="256"/>
      <c r="R325" s="141">
        <v>40</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40</v>
      </c>
      <c r="G328" s="197"/>
      <c r="H328" s="198">
        <f>F328</f>
        <v>40</v>
      </c>
      <c r="I328" s="198"/>
      <c r="J328" s="93" t="s">
        <v>76</v>
      </c>
      <c r="K328" s="63">
        <f>37.5/100*H328</f>
        <v>15</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6:R6"/>
    <mergeCell ref="B1:R1"/>
    <mergeCell ref="N2:O2"/>
    <mergeCell ref="P2:Q2"/>
    <mergeCell ref="B3:Q3"/>
    <mergeCell ref="B4:R4"/>
    <mergeCell ref="A65:D65"/>
    <mergeCell ref="B8:R8"/>
    <mergeCell ref="A10:R10"/>
    <mergeCell ref="A13:D13"/>
    <mergeCell ref="A14:D14"/>
    <mergeCell ref="A15:D15"/>
    <mergeCell ref="B17:G17"/>
    <mergeCell ref="B18:I21"/>
    <mergeCell ref="B23:H23"/>
    <mergeCell ref="B24:R24"/>
    <mergeCell ref="B26:H26"/>
    <mergeCell ref="A62:R62"/>
    <mergeCell ref="B121:G121"/>
    <mergeCell ref="A66:D66"/>
    <mergeCell ref="A67:D67"/>
    <mergeCell ref="B69:G69"/>
    <mergeCell ref="B70:I73"/>
    <mergeCell ref="B75:H75"/>
    <mergeCell ref="B76:R76"/>
    <mergeCell ref="B78:H78"/>
    <mergeCell ref="A114:R114"/>
    <mergeCell ref="A117:D117"/>
    <mergeCell ref="A118:D118"/>
    <mergeCell ref="A119:D119"/>
    <mergeCell ref="B180:R180"/>
    <mergeCell ref="B122:I125"/>
    <mergeCell ref="B127:H127"/>
    <mergeCell ref="B128:R128"/>
    <mergeCell ref="B130:H130"/>
    <mergeCell ref="A166:R166"/>
    <mergeCell ref="A169:D169"/>
    <mergeCell ref="A170:D170"/>
    <mergeCell ref="A171:D171"/>
    <mergeCell ref="B173:G173"/>
    <mergeCell ref="B174:I177"/>
    <mergeCell ref="B179:H179"/>
    <mergeCell ref="A273:D273"/>
    <mergeCell ref="B182:H182"/>
    <mergeCell ref="A218:R218"/>
    <mergeCell ref="A221:D221"/>
    <mergeCell ref="A222:D222"/>
    <mergeCell ref="A223:D223"/>
    <mergeCell ref="B225:G225"/>
    <mergeCell ref="B226:I229"/>
    <mergeCell ref="B231:H231"/>
    <mergeCell ref="B232:R232"/>
    <mergeCell ref="B234:H234"/>
    <mergeCell ref="A270:R270"/>
    <mergeCell ref="B328:E328"/>
    <mergeCell ref="F328:G328"/>
    <mergeCell ref="H328:I328"/>
    <mergeCell ref="L328:P328"/>
    <mergeCell ref="A274:D274"/>
    <mergeCell ref="A275:D275"/>
    <mergeCell ref="B277:G277"/>
    <mergeCell ref="B278:I281"/>
    <mergeCell ref="B283:H283"/>
    <mergeCell ref="B284:R284"/>
    <mergeCell ref="B286:H286"/>
    <mergeCell ref="B324:R324"/>
    <mergeCell ref="B325:Q325"/>
    <mergeCell ref="F327:G327"/>
    <mergeCell ref="H327:I327"/>
  </mergeCells>
  <conditionalFormatting sqref="H328">
    <cfRule type="cellIs" dxfId="86" priority="6" operator="between">
      <formula>80.1</formula>
      <formula>100</formula>
    </cfRule>
    <cfRule type="cellIs" dxfId="85" priority="7" operator="between">
      <formula>60.1</formula>
      <formula>80</formula>
    </cfRule>
    <cfRule type="cellIs" dxfId="84" priority="8" operator="between">
      <formula>40</formula>
      <formula>60</formula>
    </cfRule>
    <cfRule type="cellIs" dxfId="83" priority="9" operator="between">
      <formula>15</formula>
      <formula>39.9</formula>
    </cfRule>
    <cfRule type="cellIs" dxfId="82" priority="10" operator="between">
      <formula>0</formula>
      <formula>14.9</formula>
    </cfRule>
  </conditionalFormatting>
  <conditionalFormatting sqref="R325">
    <cfRule type="cellIs" dxfId="81" priority="1" operator="between">
      <formula>80.1</formula>
      <formula>100</formula>
    </cfRule>
    <cfRule type="cellIs" dxfId="80" priority="2" operator="between">
      <formula>60.1</formula>
      <formula>80</formula>
    </cfRule>
    <cfRule type="cellIs" dxfId="79" priority="3" operator="between">
      <formula>40</formula>
      <formula>60</formula>
    </cfRule>
    <cfRule type="cellIs" dxfId="78" priority="4" operator="between">
      <formula>15</formula>
      <formula>39.9</formula>
    </cfRule>
    <cfRule type="cellIs" dxfId="77"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5ADD1BF2-9DBF-4EE6-8B71-2284EAD8198E}"/>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0DB13FDF-8B01-481E-883B-3A8B20667B4E}">
          <x14:formula1>
            <xm:f>'Datos Aux'!$C$10:$T$10</xm:f>
          </x14:formula1>
          <xm:sqref>R325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E2B18-2F43-42F3-B839-A8AD8D7B6C4B}">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175</v>
      </c>
      <c r="C4" s="280"/>
      <c r="D4" s="280"/>
      <c r="E4" s="280"/>
      <c r="F4" s="280"/>
      <c r="G4" s="280"/>
      <c r="H4" s="280"/>
      <c r="I4" s="280"/>
      <c r="J4" s="280"/>
      <c r="K4" s="280"/>
      <c r="L4" s="280"/>
      <c r="M4" s="280"/>
      <c r="N4" s="280"/>
      <c r="O4" s="280"/>
      <c r="P4" s="280"/>
      <c r="Q4" s="281"/>
    </row>
    <row r="5" spans="1:17" ht="5" customHeight="1" x14ac:dyDescent="0.2">
      <c r="A5" s="135"/>
      <c r="B5" s="41"/>
      <c r="Q5" s="137"/>
    </row>
    <row r="6" spans="1:17" ht="51" customHeight="1" x14ac:dyDescent="0.2">
      <c r="A6" s="135"/>
      <c r="B6" s="282" t="s">
        <v>210</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36</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37</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38</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39</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40</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41.25" customHeight="1" thickBot="1" x14ac:dyDescent="0.25">
      <c r="B19"/>
      <c r="H19" s="269" t="s">
        <v>117</v>
      </c>
      <c r="I19" s="270"/>
      <c r="J19" s="270"/>
      <c r="K19" s="271"/>
      <c r="L19" s="285" t="s">
        <v>209</v>
      </c>
      <c r="M19" s="286"/>
      <c r="N19" s="286"/>
      <c r="O19" s="286"/>
      <c r="P19" s="129">
        <v>60</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60</v>
      </c>
      <c r="G22" s="197"/>
      <c r="H22" s="198">
        <f>IF(AVERAGE(P19:P19)&gt;((MIN(P19:P19)+20)),MIN(P19:P19)+20,VLOOKUP(F22,'Datos Aux'!$A$15:$C$35,3,TRUE))</f>
        <v>60</v>
      </c>
      <c r="I22" s="198"/>
      <c r="J22" s="62" t="s">
        <v>76</v>
      </c>
      <c r="K22" s="63">
        <f>50/100*H22</f>
        <v>30</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B6:Q6"/>
    <mergeCell ref="B1:Q1"/>
    <mergeCell ref="N2:O2"/>
    <mergeCell ref="P2:Q2"/>
    <mergeCell ref="B3:Q3"/>
    <mergeCell ref="B4:Q4"/>
    <mergeCell ref="B7:Q8"/>
    <mergeCell ref="A9:A10"/>
    <mergeCell ref="B9:Q9"/>
    <mergeCell ref="B10:Q10"/>
    <mergeCell ref="A11:A12"/>
    <mergeCell ref="B11:Q11"/>
    <mergeCell ref="B12:Q12"/>
    <mergeCell ref="A13:A14"/>
    <mergeCell ref="B13:Q13"/>
    <mergeCell ref="B14:Q14"/>
    <mergeCell ref="A15:A16"/>
    <mergeCell ref="B15:Q15"/>
    <mergeCell ref="B16:Q16"/>
    <mergeCell ref="B22:D22"/>
    <mergeCell ref="F22:G22"/>
    <mergeCell ref="H22:I22"/>
    <mergeCell ref="L22:N22"/>
    <mergeCell ref="A17:A18"/>
    <mergeCell ref="B17:Q17"/>
    <mergeCell ref="B18:Q18"/>
    <mergeCell ref="H19:K19"/>
    <mergeCell ref="L19:O19"/>
    <mergeCell ref="F21:G21"/>
    <mergeCell ref="H21:I21"/>
  </mergeCells>
  <conditionalFormatting sqref="H22">
    <cfRule type="cellIs" dxfId="76" priority="11" operator="between">
      <formula>80.1</formula>
      <formula>100</formula>
    </cfRule>
    <cfRule type="cellIs" dxfId="75" priority="12" operator="between">
      <formula>60.1</formula>
      <formula>80</formula>
    </cfRule>
    <cfRule type="cellIs" dxfId="74" priority="13" operator="between">
      <formula>40</formula>
      <formula>60</formula>
    </cfRule>
    <cfRule type="cellIs" dxfId="73" priority="14" operator="between">
      <formula>15</formula>
      <formula>39.9</formula>
    </cfRule>
    <cfRule type="cellIs" dxfId="72" priority="15" operator="between">
      <formula>0</formula>
      <formula>14.9</formula>
    </cfRule>
  </conditionalFormatting>
  <conditionalFormatting sqref="P19">
    <cfRule type="cellIs" dxfId="71" priority="1" operator="between">
      <formula>80.1</formula>
      <formula>100</formula>
    </cfRule>
    <cfRule type="cellIs" dxfId="70" priority="2" operator="between">
      <formula>60.1</formula>
      <formula>80</formula>
    </cfRule>
    <cfRule type="cellIs" dxfId="69" priority="3" operator="between">
      <formula>40</formula>
      <formula>60</formula>
    </cfRule>
    <cfRule type="cellIs" dxfId="68" priority="4" operator="between">
      <formula>20</formula>
      <formula>39.9</formula>
    </cfRule>
    <cfRule type="cellIs" dxfId="67" priority="5" operator="between">
      <formula>0</formula>
      <formula>19.9</formula>
    </cfRule>
    <cfRule type="cellIs" dxfId="66" priority="6" operator="between">
      <formula>80.1</formula>
      <formula>100</formula>
    </cfRule>
    <cfRule type="cellIs" dxfId="65" priority="7" operator="between">
      <formula>60.1</formula>
      <formula>80</formula>
    </cfRule>
    <cfRule type="cellIs" dxfId="64" priority="8" operator="between">
      <formula>40</formula>
      <formula>60</formula>
    </cfRule>
    <cfRule type="cellIs" dxfId="63" priority="9" operator="between">
      <formula>20</formula>
      <formula>39.9</formula>
    </cfRule>
    <cfRule type="cellIs" dxfId="62" priority="10" operator="between">
      <formula>0</formula>
      <formula>19.9</formula>
    </cfRule>
  </conditionalFormatting>
  <dataValidations count="2">
    <dataValidation allowBlank="1" showInputMessage="1" showErrorMessage="1" promptTitle="Aclaración" prompt="En ningún caso el valor final asignado al factor superará en 20 puntos porcentuales más el atributo peor evaluado." sqref="H22:I22" xr:uid="{BD71C1ED-1352-40D5-9DD0-09147BE2E89A}"/>
    <dataValidation type="textLength" operator="lessThan" allowBlank="1" showInputMessage="1" showErrorMessage="1" errorTitle="Supero caracteres" error="Ha superado el máximo de caracteres permitidos" promptTitle="Máximo caracteres" prompt="2000 caracteres como máximo" sqref="B10 B12 B14 B16 B18" xr:uid="{8365E3BD-087A-47F2-865B-3509A77D400E}">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2BFD2BA6-912E-46DA-8430-68BE5519137F}">
          <x14:formula1>
            <xm:f>'Datos Aux'!$C$10:$W$10</xm:f>
          </x14:formula1>
          <xm:sqref>P19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0FF4F-4C51-4659-9C0A-C50343D22AD5}">
  <dimension ref="A1:T331"/>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212</v>
      </c>
      <c r="C5" s="144"/>
      <c r="D5" s="144"/>
      <c r="E5" s="144"/>
      <c r="F5" s="144"/>
      <c r="G5" s="144"/>
      <c r="H5" s="144"/>
      <c r="I5" s="144"/>
      <c r="J5" s="144"/>
      <c r="K5" s="144"/>
      <c r="L5" s="144"/>
      <c r="M5" s="144"/>
      <c r="N5" s="144"/>
      <c r="O5" s="144"/>
      <c r="P5" s="144"/>
      <c r="Q5" s="144"/>
      <c r="R5" s="145"/>
    </row>
    <row r="6" spans="1:18" ht="33.75" customHeight="1" x14ac:dyDescent="0.15">
      <c r="B6" s="222" t="s">
        <v>218</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211</v>
      </c>
      <c r="C325" s="255"/>
      <c r="D325" s="255"/>
      <c r="E325" s="255"/>
      <c r="F325" s="255"/>
      <c r="G325" s="255"/>
      <c r="H325" s="255"/>
      <c r="I325" s="255"/>
      <c r="J325" s="255"/>
      <c r="K325" s="255"/>
      <c r="L325" s="255"/>
      <c r="M325" s="255"/>
      <c r="N325" s="255"/>
      <c r="O325" s="255"/>
      <c r="P325" s="255"/>
      <c r="Q325" s="256"/>
      <c r="R325" s="141">
        <v>15</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15</v>
      </c>
      <c r="G328" s="197"/>
      <c r="H328" s="198">
        <f>F328</f>
        <v>15</v>
      </c>
      <c r="I328" s="198"/>
      <c r="J328" s="93" t="s">
        <v>76</v>
      </c>
      <c r="K328" s="63">
        <f>37.5/100*H328</f>
        <v>5.625</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6:R6"/>
    <mergeCell ref="B1:R1"/>
    <mergeCell ref="N2:O2"/>
    <mergeCell ref="P2:Q2"/>
    <mergeCell ref="B3:Q3"/>
    <mergeCell ref="B4:R4"/>
    <mergeCell ref="A65:D65"/>
    <mergeCell ref="B8:R8"/>
    <mergeCell ref="A10:R10"/>
    <mergeCell ref="A13:D13"/>
    <mergeCell ref="A14:D14"/>
    <mergeCell ref="A15:D15"/>
    <mergeCell ref="B17:G17"/>
    <mergeCell ref="B18:I21"/>
    <mergeCell ref="B23:H23"/>
    <mergeCell ref="B24:R24"/>
    <mergeCell ref="B26:H26"/>
    <mergeCell ref="A62:R62"/>
    <mergeCell ref="B121:G121"/>
    <mergeCell ref="A66:D66"/>
    <mergeCell ref="A67:D67"/>
    <mergeCell ref="B69:G69"/>
    <mergeCell ref="B70:I73"/>
    <mergeCell ref="B75:H75"/>
    <mergeCell ref="B76:R76"/>
    <mergeCell ref="B78:H78"/>
    <mergeCell ref="A114:R114"/>
    <mergeCell ref="A117:D117"/>
    <mergeCell ref="A118:D118"/>
    <mergeCell ref="A119:D119"/>
    <mergeCell ref="B180:R180"/>
    <mergeCell ref="B122:I125"/>
    <mergeCell ref="B127:H127"/>
    <mergeCell ref="B128:R128"/>
    <mergeCell ref="B130:H130"/>
    <mergeCell ref="A166:R166"/>
    <mergeCell ref="A169:D169"/>
    <mergeCell ref="A170:D170"/>
    <mergeCell ref="A171:D171"/>
    <mergeCell ref="B173:G173"/>
    <mergeCell ref="B174:I177"/>
    <mergeCell ref="B179:H179"/>
    <mergeCell ref="A273:D273"/>
    <mergeCell ref="B182:H182"/>
    <mergeCell ref="A218:R218"/>
    <mergeCell ref="A221:D221"/>
    <mergeCell ref="A222:D222"/>
    <mergeCell ref="A223:D223"/>
    <mergeCell ref="B225:G225"/>
    <mergeCell ref="B226:I229"/>
    <mergeCell ref="B231:H231"/>
    <mergeCell ref="B232:R232"/>
    <mergeCell ref="B234:H234"/>
    <mergeCell ref="A270:R270"/>
    <mergeCell ref="B328:E328"/>
    <mergeCell ref="F328:G328"/>
    <mergeCell ref="H328:I328"/>
    <mergeCell ref="L328:P328"/>
    <mergeCell ref="A274:D274"/>
    <mergeCell ref="A275:D275"/>
    <mergeCell ref="B277:G277"/>
    <mergeCell ref="B278:I281"/>
    <mergeCell ref="B283:H283"/>
    <mergeCell ref="B284:R284"/>
    <mergeCell ref="B286:H286"/>
    <mergeCell ref="B324:R324"/>
    <mergeCell ref="B325:Q325"/>
    <mergeCell ref="F327:G327"/>
    <mergeCell ref="H327:I327"/>
  </mergeCells>
  <conditionalFormatting sqref="H328">
    <cfRule type="cellIs" dxfId="61" priority="6" operator="between">
      <formula>80.1</formula>
      <formula>100</formula>
    </cfRule>
    <cfRule type="cellIs" dxfId="60" priority="7" operator="between">
      <formula>60.1</formula>
      <formula>80</formula>
    </cfRule>
    <cfRule type="cellIs" dxfId="59" priority="8" operator="between">
      <formula>40</formula>
      <formula>60</formula>
    </cfRule>
    <cfRule type="cellIs" dxfId="58" priority="9" operator="between">
      <formula>15</formula>
      <formula>39.9</formula>
    </cfRule>
    <cfRule type="cellIs" dxfId="57" priority="10" operator="between">
      <formula>0</formula>
      <formula>14.9</formula>
    </cfRule>
  </conditionalFormatting>
  <conditionalFormatting sqref="R325">
    <cfRule type="cellIs" dxfId="56" priority="1" operator="between">
      <formula>80.1</formula>
      <formula>100</formula>
    </cfRule>
    <cfRule type="cellIs" dxfId="55" priority="2" operator="between">
      <formula>60.1</formula>
      <formula>80</formula>
    </cfRule>
    <cfRule type="cellIs" dxfId="54" priority="3" operator="between">
      <formula>40</formula>
      <formula>60</formula>
    </cfRule>
    <cfRule type="cellIs" dxfId="53" priority="4" operator="between">
      <formula>15</formula>
      <formula>39.9</formula>
    </cfRule>
    <cfRule type="cellIs" dxfId="52"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ACCDA706-E88C-417F-A2BF-7C8FA0C9C081}"/>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823AC129-1763-4A60-95C3-8679A783C7F9}">
          <x14:formula1>
            <xm:f>'Datos Aux'!$C$10:$T$10</xm:f>
          </x14:formula1>
          <xm:sqref>R325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0"/>
  <sheetViews>
    <sheetView showGridLines="0" tabSelected="1" workbookViewId="0">
      <selection activeCell="A31" sqref="A31"/>
    </sheetView>
  </sheetViews>
  <sheetFormatPr baseColWidth="10" defaultColWidth="11.5" defaultRowHeight="20" customHeight="1" x14ac:dyDescent="0.2"/>
  <cols>
    <col min="1" max="17" width="5.6640625" style="114" customWidth="1"/>
    <col min="18" max="16384" width="11.5" style="114"/>
  </cols>
  <sheetData>
    <row r="1" spans="1:17" s="103" customFormat="1" ht="66" customHeight="1" thickTop="1" x14ac:dyDescent="0.2">
      <c r="A1" s="169" t="s">
        <v>139</v>
      </c>
      <c r="B1" s="170"/>
      <c r="C1" s="170"/>
      <c r="D1" s="170"/>
      <c r="E1" s="170"/>
      <c r="F1" s="170"/>
      <c r="G1" s="170"/>
      <c r="H1" s="170"/>
      <c r="I1" s="170"/>
      <c r="J1" s="170"/>
      <c r="K1" s="170"/>
      <c r="L1" s="170"/>
      <c r="M1" s="170"/>
      <c r="N1" s="170"/>
      <c r="O1" s="170"/>
      <c r="P1" s="170"/>
      <c r="Q1" s="171"/>
    </row>
    <row r="2" spans="1:17" ht="20" customHeight="1" x14ac:dyDescent="0.2">
      <c r="A2" s="113" t="s">
        <v>22</v>
      </c>
      <c r="B2" s="103"/>
      <c r="C2" s="103"/>
      <c r="D2" s="103"/>
      <c r="E2" s="103"/>
      <c r="F2" s="103"/>
      <c r="G2" s="103"/>
      <c r="H2" s="103"/>
      <c r="I2" s="103"/>
      <c r="J2" s="103"/>
      <c r="K2" s="103"/>
      <c r="L2" s="103"/>
      <c r="M2" s="103"/>
      <c r="N2" s="103"/>
      <c r="O2" s="103"/>
      <c r="P2" s="103"/>
      <c r="Q2" s="103"/>
    </row>
    <row r="3" spans="1:17" ht="5" customHeight="1" x14ac:dyDescent="0.2">
      <c r="A3" s="115"/>
      <c r="B3" s="115"/>
      <c r="C3" s="115"/>
      <c r="D3" s="115"/>
      <c r="E3" s="115"/>
      <c r="F3" s="115"/>
      <c r="G3" s="115"/>
      <c r="H3" s="115"/>
      <c r="I3" s="115"/>
      <c r="J3" s="115"/>
      <c r="K3" s="115"/>
      <c r="L3" s="115"/>
      <c r="M3" s="115"/>
      <c r="N3" s="115"/>
      <c r="O3" s="115"/>
      <c r="P3" s="115"/>
      <c r="Q3" s="115"/>
    </row>
    <row r="4" spans="1:17" ht="20" customHeight="1" x14ac:dyDescent="0.2">
      <c r="A4"/>
      <c r="B4"/>
      <c r="C4"/>
      <c r="D4"/>
      <c r="E4"/>
      <c r="F4"/>
      <c r="G4"/>
    </row>
    <row r="5" spans="1:17" ht="20" customHeight="1" x14ac:dyDescent="0.2">
      <c r="A5" s="167" t="s">
        <v>225</v>
      </c>
      <c r="B5"/>
      <c r="C5"/>
      <c r="D5"/>
      <c r="E5"/>
      <c r="F5"/>
      <c r="G5"/>
      <c r="H5"/>
      <c r="I5"/>
      <c r="J5"/>
      <c r="K5"/>
    </row>
    <row r="6" spans="1:17" ht="20" customHeight="1" x14ac:dyDescent="0.2">
      <c r="A6" s="167" t="s">
        <v>226</v>
      </c>
      <c r="B6"/>
      <c r="C6"/>
      <c r="D6"/>
      <c r="E6"/>
      <c r="F6"/>
      <c r="G6"/>
      <c r="H6"/>
      <c r="I6"/>
      <c r="J6"/>
      <c r="K6"/>
    </row>
    <row r="7" spans="1:17" ht="20" customHeight="1" x14ac:dyDescent="0.2">
      <c r="A7" t="s">
        <v>239</v>
      </c>
      <c r="B7"/>
      <c r="C7"/>
      <c r="D7"/>
      <c r="E7"/>
      <c r="F7"/>
      <c r="G7"/>
      <c r="H7"/>
      <c r="I7"/>
      <c r="J7"/>
      <c r="K7"/>
    </row>
    <row r="8" spans="1:17" ht="20" customHeight="1" x14ac:dyDescent="0.2">
      <c r="A8"/>
      <c r="B8" s="167" t="s">
        <v>227</v>
      </c>
      <c r="C8"/>
      <c r="D8"/>
      <c r="E8"/>
      <c r="F8"/>
      <c r="G8"/>
      <c r="H8"/>
      <c r="I8"/>
      <c r="J8"/>
      <c r="K8"/>
    </row>
    <row r="9" spans="1:17" ht="20" customHeight="1" x14ac:dyDescent="0.2">
      <c r="A9"/>
      <c r="B9" s="167" t="s">
        <v>234</v>
      </c>
      <c r="C9"/>
      <c r="D9"/>
      <c r="E9"/>
      <c r="F9"/>
      <c r="G9"/>
      <c r="H9"/>
      <c r="I9"/>
      <c r="J9"/>
      <c r="K9"/>
    </row>
    <row r="10" spans="1:17" ht="20" customHeight="1" x14ac:dyDescent="0.2">
      <c r="A10"/>
      <c r="B10" s="167" t="s">
        <v>228</v>
      </c>
      <c r="C10"/>
      <c r="D10"/>
      <c r="E10"/>
      <c r="F10"/>
      <c r="G10"/>
      <c r="H10"/>
      <c r="I10"/>
      <c r="J10"/>
      <c r="K10"/>
    </row>
    <row r="11" spans="1:17" ht="20" customHeight="1" x14ac:dyDescent="0.2">
      <c r="A11"/>
      <c r="B11" s="167" t="s">
        <v>229</v>
      </c>
      <c r="C11"/>
      <c r="D11"/>
      <c r="E11"/>
      <c r="F11"/>
      <c r="G11"/>
      <c r="H11"/>
      <c r="I11"/>
      <c r="J11"/>
      <c r="K11"/>
    </row>
    <row r="12" spans="1:17" ht="20" customHeight="1" x14ac:dyDescent="0.2">
      <c r="A12"/>
      <c r="B12" s="167" t="s">
        <v>233</v>
      </c>
      <c r="C12"/>
      <c r="D12"/>
      <c r="E12"/>
      <c r="F12"/>
      <c r="G12"/>
      <c r="H12"/>
      <c r="I12"/>
      <c r="J12"/>
      <c r="K12"/>
    </row>
    <row r="13" spans="1:17" ht="20" customHeight="1" x14ac:dyDescent="0.2">
      <c r="A13"/>
      <c r="B13" s="167" t="s">
        <v>230</v>
      </c>
      <c r="C13"/>
      <c r="D13"/>
      <c r="E13"/>
      <c r="F13"/>
      <c r="G13"/>
      <c r="H13"/>
      <c r="I13"/>
      <c r="J13"/>
      <c r="K13"/>
    </row>
    <row r="14" spans="1:17" ht="20" customHeight="1" x14ac:dyDescent="0.2">
      <c r="A14"/>
      <c r="B14" s="167" t="s">
        <v>231</v>
      </c>
      <c r="C14"/>
      <c r="D14"/>
      <c r="E14"/>
      <c r="F14"/>
      <c r="G14"/>
      <c r="H14"/>
      <c r="I14"/>
      <c r="J14"/>
      <c r="K14"/>
    </row>
    <row r="15" spans="1:17" ht="20" customHeight="1" x14ac:dyDescent="0.2">
      <c r="A15"/>
      <c r="B15" s="167" t="s">
        <v>232</v>
      </c>
      <c r="C15"/>
      <c r="D15"/>
      <c r="E15"/>
      <c r="F15"/>
      <c r="G15"/>
      <c r="H15"/>
      <c r="I15"/>
      <c r="J15"/>
      <c r="K15"/>
    </row>
    <row r="16" spans="1:17" ht="20" customHeight="1" x14ac:dyDescent="0.2">
      <c r="A16" t="s">
        <v>107</v>
      </c>
      <c r="B16"/>
      <c r="C16"/>
      <c r="D16"/>
      <c r="E16"/>
      <c r="F16"/>
      <c r="G16"/>
      <c r="H16"/>
      <c r="I16"/>
      <c r="J16"/>
      <c r="K16"/>
    </row>
    <row r="17" spans="1:11" ht="20" customHeight="1" x14ac:dyDescent="0.2">
      <c r="A17"/>
      <c r="B17" s="167" t="s">
        <v>237</v>
      </c>
      <c r="C17"/>
      <c r="D17"/>
      <c r="E17"/>
      <c r="F17"/>
      <c r="G17"/>
      <c r="H17"/>
      <c r="I17"/>
      <c r="J17"/>
      <c r="K17"/>
    </row>
    <row r="18" spans="1:11" ht="20" customHeight="1" x14ac:dyDescent="0.2">
      <c r="A18"/>
      <c r="B18" s="167" t="s">
        <v>238</v>
      </c>
      <c r="C18"/>
      <c r="D18"/>
      <c r="E18"/>
      <c r="F18"/>
      <c r="G18"/>
      <c r="H18"/>
      <c r="I18"/>
      <c r="J18"/>
      <c r="K18"/>
    </row>
    <row r="19" spans="1:11" ht="20" customHeight="1" x14ac:dyDescent="0.2">
      <c r="A19"/>
      <c r="B19" t="s">
        <v>113</v>
      </c>
      <c r="C19"/>
      <c r="D19"/>
      <c r="E19"/>
      <c r="F19"/>
      <c r="G19"/>
      <c r="H19"/>
      <c r="I19"/>
      <c r="J19"/>
      <c r="K19"/>
    </row>
    <row r="20" spans="1:11" ht="20" customHeight="1" x14ac:dyDescent="0.2">
      <c r="A20"/>
      <c r="B20"/>
      <c r="C20" s="167" t="s">
        <v>240</v>
      </c>
      <c r="D20"/>
      <c r="E20"/>
      <c r="F20"/>
      <c r="G20"/>
      <c r="H20"/>
      <c r="I20"/>
      <c r="J20"/>
      <c r="K20"/>
    </row>
    <row r="21" spans="1:11" ht="20" customHeight="1" x14ac:dyDescent="0.2">
      <c r="A21"/>
      <c r="B21"/>
      <c r="C21" s="167" t="s">
        <v>241</v>
      </c>
      <c r="D21"/>
      <c r="E21"/>
      <c r="F21"/>
      <c r="G21"/>
      <c r="H21"/>
      <c r="I21"/>
      <c r="J21"/>
      <c r="K21"/>
    </row>
    <row r="22" spans="1:11" ht="20" customHeight="1" x14ac:dyDescent="0.2">
      <c r="A22"/>
      <c r="B22"/>
      <c r="C22" s="167" t="s">
        <v>242</v>
      </c>
      <c r="D22"/>
      <c r="E22"/>
      <c r="F22"/>
      <c r="G22"/>
      <c r="H22"/>
      <c r="I22"/>
      <c r="J22"/>
      <c r="K22"/>
    </row>
    <row r="23" spans="1:11" ht="20" customHeight="1" x14ac:dyDescent="0.2">
      <c r="A23"/>
      <c r="B23"/>
      <c r="C23" s="167" t="s">
        <v>243</v>
      </c>
      <c r="D23"/>
      <c r="E23"/>
      <c r="F23"/>
      <c r="G23"/>
      <c r="H23"/>
      <c r="I23"/>
      <c r="J23"/>
      <c r="K23"/>
    </row>
    <row r="24" spans="1:11" ht="20" customHeight="1" x14ac:dyDescent="0.2">
      <c r="A24"/>
      <c r="B24"/>
      <c r="C24" s="167" t="s">
        <v>244</v>
      </c>
      <c r="D24"/>
      <c r="E24"/>
      <c r="F24"/>
      <c r="G24"/>
      <c r="H24"/>
      <c r="I24"/>
      <c r="J24"/>
      <c r="K24"/>
    </row>
    <row r="25" spans="1:11" ht="20" customHeight="1" x14ac:dyDescent="0.2">
      <c r="A25"/>
      <c r="B25"/>
      <c r="C25" s="167" t="s">
        <v>245</v>
      </c>
      <c r="D25"/>
      <c r="E25"/>
      <c r="F25"/>
      <c r="G25"/>
      <c r="H25"/>
      <c r="I25"/>
      <c r="J25"/>
      <c r="K25"/>
    </row>
    <row r="26" spans="1:11" ht="20" customHeight="1" x14ac:dyDescent="0.2">
      <c r="A26"/>
      <c r="B26"/>
      <c r="C26" s="167" t="s">
        <v>246</v>
      </c>
      <c r="D26"/>
      <c r="E26"/>
      <c r="F26"/>
      <c r="G26"/>
      <c r="H26"/>
      <c r="I26"/>
      <c r="J26"/>
      <c r="K26"/>
    </row>
    <row r="27" spans="1:11" ht="20" customHeight="1" x14ac:dyDescent="0.2">
      <c r="A27"/>
      <c r="B27"/>
      <c r="C27" s="167" t="s">
        <v>247</v>
      </c>
      <c r="D27"/>
      <c r="E27"/>
      <c r="F27"/>
      <c r="G27"/>
      <c r="H27"/>
      <c r="I27"/>
      <c r="J27"/>
      <c r="K27"/>
    </row>
    <row r="28" spans="1:11" ht="20" customHeight="1" x14ac:dyDescent="0.2">
      <c r="A28" s="167" t="s">
        <v>248</v>
      </c>
      <c r="B28"/>
      <c r="C28"/>
      <c r="D28"/>
      <c r="E28"/>
      <c r="F28"/>
      <c r="G28"/>
      <c r="H28"/>
      <c r="I28"/>
      <c r="J28"/>
      <c r="K28"/>
    </row>
    <row r="30" spans="1:11" ht="20" customHeight="1" x14ac:dyDescent="0.2">
      <c r="A30" s="168" t="s">
        <v>249</v>
      </c>
    </row>
  </sheetData>
  <mergeCells count="1">
    <mergeCell ref="A1:Q1"/>
  </mergeCells>
  <hyperlinks>
    <hyperlink ref="A5" location="'1. Lid y Estr'!A1" display="1. Criterio Liderazgo y Estrategia" xr:uid="{578C5DC3-2419-434E-99F7-7B9C8EAEC0F5}"/>
    <hyperlink ref="A6" location="'2. Cult y CapHum'!A1" display="2. Criterio Cultura Orientada a la TD" xr:uid="{15854665-DE85-43D3-9A05-74B0D9169A2A}"/>
    <hyperlink ref="B17" location="'4.1 Res Lid y Estr'!A1" display="4.1 Resultados Liderazgo y Estrategia" xr:uid="{1BECBD20-1892-4675-8075-F2F95E4D65D7}"/>
    <hyperlink ref="B18" location="'4.2 Res Cult y CapHum'!A1" display="4.2 Resultados Cultura Orientada a la TD" xr:uid="{F21A9767-A198-4E9D-9F96-DF0B803F931E}"/>
    <hyperlink ref="B8" location="'3.1 Plataf. Digitales'!A1" display="3.1 Plataformas digitales" xr:uid="{F6BDF5A7-4523-4247-B0E6-57656308811A}"/>
    <hyperlink ref="B9" location="'3.2 Des Dig PyS'!A1" display="3.2 Desarrollo digital de productos y servicios" xr:uid="{2EE6770D-6A2A-4DCE-B6AF-1D68AF385981}"/>
    <hyperlink ref="B10" location="'3.3 Mobile y Tracking'!A1" display="3.3 Mobile y Tracking" xr:uid="{C71E0409-E930-4D52-BE25-815A8A99E5A6}"/>
    <hyperlink ref="B11" location="'3.4 CRM'!A1" display="3.4 Experiencia del Cliente y del Usuario (CRM)" xr:uid="{DCDBC270-7890-400E-8591-B8207B851DB4}"/>
    <hyperlink ref="B12" location="'3.5 ML_RBT_IA_IoT'!A1" display="3.5 Learning Machine, Robótica, Internet de las Cosas (IoT) e Inteligencia Artificial" xr:uid="{BA1429E7-E35D-469D-865B-C40D51516B6F}"/>
    <hyperlink ref="B13" location="'3.6 Cloud'!A1" display="3.6 Cloud. Computación en la nube" xr:uid="{2C704BE4-8ACF-4B57-8A5D-B289D34D4098}"/>
    <hyperlink ref="B14" location="'3.7 IntDatos y Analytics'!A1" display="3.7 Inteligencia de datos y  Analytics" xr:uid="{75B73169-2EB0-4D65-83C4-D103B3722CEA}"/>
    <hyperlink ref="B15" location="'3.8 Seg Datos y BKCH'!A1" display="3.8 Seguridad Informática y Blockchain" xr:uid="{72C64762-7556-404F-AE5F-C927CAE0BE9B}"/>
    <hyperlink ref="C20" location="'4.3.1 Res SG Pl. Dig.'!A1" display="4.3.1 Resultados Plataformas digitales" xr:uid="{B7721AAA-F59B-4CF9-ADC7-8D75F91A736E}"/>
    <hyperlink ref="C21" location="'4.3.2 Res SG Des Dig PyS'!A1" display="4.3.2 Resultados Desarrollo digital de productos y servicios" xr:uid="{577D5810-B96A-4356-AD41-B53BBA0A1410}"/>
    <hyperlink ref="C22" location="'4.3.3 Mobile y Tracking'!A1" display="4.3.3 Resultados Mobile y Tracking" xr:uid="{0CA509FB-EC7E-4AC9-8701-A6C0FBBFB736}"/>
    <hyperlink ref="C23" location="'4.3.4 Res CRM'!A1" display="4.3.4 Resultados Experiencia del Cliente y del Usuario (CRM)" xr:uid="{B175EA54-0965-44FC-A0F1-FF05158DF835}"/>
    <hyperlink ref="C24" location="'4.3.5 Res ML_RBT_IA_IoT'!A1" display="4.3.5 Resultados Learning Machine, Robótica, Internet de las Cosas (IoT) e Inteligencia Artificial" xr:uid="{CAE48217-8E3F-4BD9-A7AA-3201BD73DC4F}"/>
    <hyperlink ref="C25" location="'4.3.6 Res Cloud'!A1" display="4.3.6 Resultados Cloud. Computación en la nube" xr:uid="{0C327633-DB16-4B86-93F8-8B072F94395F}"/>
    <hyperlink ref="C26" location="'4.3.7 Res IntDatos y Analytics'!A1" display="4.3.7 Resultados Inteligencia de datos y  Analytics" xr:uid="{093D9498-41FF-4EE8-9DFA-14EA626A65FE}"/>
    <hyperlink ref="C27" location="'4.3.8 Res Seg Datosy BKCH '!A1" display="4.3.8 Resultados Seguridad Informática y Blockchain" xr:uid="{76842976-9C14-47FC-BD6F-20B79930F9FA}"/>
    <hyperlink ref="A28" location="'Gráficos e imágenes'!A1" display="Graficos e Imágenes" xr:uid="{052F463B-5609-4327-8430-04C76E8F7569}"/>
    <hyperlink ref="A30" location="PUNTAJES!A1" display="PUNTAJE" xr:uid="{CCF89A25-D5E8-4E43-A167-10C6DC6A7421}"/>
  </hyperlinks>
  <printOptions verticalCentered="1"/>
  <pageMargins left="0.39370078740157483" right="0.39370078740157483" top="0.39370078740157483" bottom="0.3937007874015748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B4F40-C85B-46A5-9FB9-1053BBE9EC66}">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175</v>
      </c>
      <c r="C4" s="280"/>
      <c r="D4" s="280"/>
      <c r="E4" s="280"/>
      <c r="F4" s="280"/>
      <c r="G4" s="280"/>
      <c r="H4" s="280"/>
      <c r="I4" s="280"/>
      <c r="J4" s="280"/>
      <c r="K4" s="280"/>
      <c r="L4" s="280"/>
      <c r="M4" s="280"/>
      <c r="N4" s="280"/>
      <c r="O4" s="280"/>
      <c r="P4" s="280"/>
      <c r="Q4" s="281"/>
    </row>
    <row r="5" spans="1:17" ht="5" customHeight="1" x14ac:dyDescent="0.2">
      <c r="A5" s="135"/>
      <c r="B5" s="41"/>
      <c r="Q5" s="137"/>
    </row>
    <row r="6" spans="1:17" ht="51" customHeight="1" x14ac:dyDescent="0.2">
      <c r="A6" s="135"/>
      <c r="B6" s="282" t="s">
        <v>214</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41</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42</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43</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44</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45</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41.25" customHeight="1" thickBot="1" x14ac:dyDescent="0.25">
      <c r="B19"/>
      <c r="H19" s="269" t="s">
        <v>117</v>
      </c>
      <c r="I19" s="270"/>
      <c r="J19" s="270"/>
      <c r="K19" s="271"/>
      <c r="L19" s="285" t="s">
        <v>213</v>
      </c>
      <c r="M19" s="286"/>
      <c r="N19" s="286"/>
      <c r="O19" s="286"/>
      <c r="P19" s="129">
        <v>65</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65</v>
      </c>
      <c r="G22" s="197"/>
      <c r="H22" s="198">
        <f>IF(AVERAGE(P19:P19)&gt;((MIN(P19:P19)+20)),MIN(P19:P19)+20,VLOOKUP(F22,'Datos Aux'!$A$15:$C$35,3,TRUE))</f>
        <v>65</v>
      </c>
      <c r="I22" s="198"/>
      <c r="J22" s="62" t="s">
        <v>76</v>
      </c>
      <c r="K22" s="63">
        <f>50/100*H22</f>
        <v>32.5</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B6:Q6"/>
    <mergeCell ref="B1:Q1"/>
    <mergeCell ref="N2:O2"/>
    <mergeCell ref="P2:Q2"/>
    <mergeCell ref="B3:Q3"/>
    <mergeCell ref="B4:Q4"/>
    <mergeCell ref="B7:Q8"/>
    <mergeCell ref="A9:A10"/>
    <mergeCell ref="B9:Q9"/>
    <mergeCell ref="B10:Q10"/>
    <mergeCell ref="A11:A12"/>
    <mergeCell ref="B11:Q11"/>
    <mergeCell ref="B12:Q12"/>
    <mergeCell ref="A13:A14"/>
    <mergeCell ref="B13:Q13"/>
    <mergeCell ref="B14:Q14"/>
    <mergeCell ref="A15:A16"/>
    <mergeCell ref="B15:Q15"/>
    <mergeCell ref="B16:Q16"/>
    <mergeCell ref="B22:D22"/>
    <mergeCell ref="F22:G22"/>
    <mergeCell ref="H22:I22"/>
    <mergeCell ref="L22:N22"/>
    <mergeCell ref="A17:A18"/>
    <mergeCell ref="B17:Q17"/>
    <mergeCell ref="B18:Q18"/>
    <mergeCell ref="H19:K19"/>
    <mergeCell ref="L19:O19"/>
    <mergeCell ref="F21:G21"/>
    <mergeCell ref="H21:I21"/>
  </mergeCells>
  <conditionalFormatting sqref="H22">
    <cfRule type="cellIs" dxfId="51" priority="11" operator="between">
      <formula>80.1</formula>
      <formula>100</formula>
    </cfRule>
    <cfRule type="cellIs" dxfId="50" priority="12" operator="between">
      <formula>60.1</formula>
      <formula>80</formula>
    </cfRule>
    <cfRule type="cellIs" dxfId="49" priority="13" operator="between">
      <formula>40</formula>
      <formula>60</formula>
    </cfRule>
    <cfRule type="cellIs" dxfId="48" priority="14" operator="between">
      <formula>15</formula>
      <formula>39.9</formula>
    </cfRule>
    <cfRule type="cellIs" dxfId="47" priority="15" operator="between">
      <formula>0</formula>
      <formula>14.9</formula>
    </cfRule>
  </conditionalFormatting>
  <conditionalFormatting sqref="P19">
    <cfRule type="cellIs" dxfId="46" priority="1" operator="between">
      <formula>80.1</formula>
      <formula>100</formula>
    </cfRule>
    <cfRule type="cellIs" dxfId="45" priority="2" operator="between">
      <formula>60.1</formula>
      <formula>80</formula>
    </cfRule>
    <cfRule type="cellIs" dxfId="44" priority="3" operator="between">
      <formula>40</formula>
      <formula>60</formula>
    </cfRule>
    <cfRule type="cellIs" dxfId="43" priority="4" operator="between">
      <formula>20</formula>
      <formula>39.9</formula>
    </cfRule>
    <cfRule type="cellIs" dxfId="42" priority="5" operator="between">
      <formula>0</formula>
      <formula>19.9</formula>
    </cfRule>
    <cfRule type="cellIs" dxfId="41" priority="6" operator="between">
      <formula>80.1</formula>
      <formula>100</formula>
    </cfRule>
    <cfRule type="cellIs" dxfId="40" priority="7" operator="between">
      <formula>60.1</formula>
      <formula>80</formula>
    </cfRule>
    <cfRule type="cellIs" dxfId="39" priority="8" operator="between">
      <formula>40</formula>
      <formula>60</formula>
    </cfRule>
    <cfRule type="cellIs" dxfId="38" priority="9" operator="between">
      <formula>20</formula>
      <formula>39.9</formula>
    </cfRule>
    <cfRule type="cellIs" dxfId="37" priority="10" operator="between">
      <formula>0</formula>
      <formula>19.9</formula>
    </cfRule>
  </conditionalFormatting>
  <dataValidations count="2">
    <dataValidation type="textLength" operator="lessThan" allowBlank="1" showInputMessage="1" showErrorMessage="1" errorTitle="Supero caracteres" error="Ha superado el máximo de caracteres permitidos" promptTitle="Máximo caracteres" prompt="2000 caracteres como máximo" sqref="B10 B12 B14 B16 B18" xr:uid="{1F0DF3D3-8F76-4BD0-B3A4-9B2A23357980}">
      <formula1>2000</formula1>
    </dataValidation>
    <dataValidation allowBlank="1" showInputMessage="1" showErrorMessage="1" promptTitle="Aclaración" prompt="En ningún caso el valor final asignado al factor superará en 20 puntos porcentuales más el atributo peor evaluado." sqref="H22:I22" xr:uid="{A396A2FC-86DE-425A-80C6-4B8123CEFDE0}"/>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C94793B8-8133-405B-97F9-4BCD19159300}">
          <x14:formula1>
            <xm:f>'Datos Aux'!$C$10:$W$10</xm:f>
          </x14:formula1>
          <xm:sqref>P19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670FE-C3BA-44A1-A510-9B5D7685A9DD}">
  <dimension ref="A1:T331"/>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216</v>
      </c>
      <c r="C5" s="144"/>
      <c r="D5" s="144"/>
      <c r="E5" s="144"/>
      <c r="F5" s="144"/>
      <c r="G5" s="144"/>
      <c r="H5" s="144"/>
      <c r="I5" s="144"/>
      <c r="J5" s="144"/>
      <c r="K5" s="144"/>
      <c r="L5" s="144"/>
      <c r="M5" s="144"/>
      <c r="N5" s="144"/>
      <c r="O5" s="144"/>
      <c r="P5" s="144"/>
      <c r="Q5" s="144"/>
      <c r="R5" s="145"/>
    </row>
    <row r="6" spans="1:18" ht="33.75" customHeight="1" x14ac:dyDescent="0.15">
      <c r="B6" s="222" t="s">
        <v>217</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215</v>
      </c>
      <c r="C325" s="255"/>
      <c r="D325" s="255"/>
      <c r="E325" s="255"/>
      <c r="F325" s="255"/>
      <c r="G325" s="255"/>
      <c r="H325" s="255"/>
      <c r="I325" s="255"/>
      <c r="J325" s="255"/>
      <c r="K325" s="255"/>
      <c r="L325" s="255"/>
      <c r="M325" s="255"/>
      <c r="N325" s="255"/>
      <c r="O325" s="255"/>
      <c r="P325" s="255"/>
      <c r="Q325" s="256"/>
      <c r="R325" s="141">
        <v>80</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80</v>
      </c>
      <c r="G328" s="197"/>
      <c r="H328" s="198">
        <f>F328</f>
        <v>80</v>
      </c>
      <c r="I328" s="198"/>
      <c r="J328" s="93" t="s">
        <v>76</v>
      </c>
      <c r="K328" s="63">
        <f>37.5/100*H328</f>
        <v>30</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6:R6"/>
    <mergeCell ref="B1:R1"/>
    <mergeCell ref="N2:O2"/>
    <mergeCell ref="P2:Q2"/>
    <mergeCell ref="B3:Q3"/>
    <mergeCell ref="B4:R4"/>
    <mergeCell ref="A65:D65"/>
    <mergeCell ref="B8:R8"/>
    <mergeCell ref="A10:R10"/>
    <mergeCell ref="A13:D13"/>
    <mergeCell ref="A14:D14"/>
    <mergeCell ref="A15:D15"/>
    <mergeCell ref="B17:G17"/>
    <mergeCell ref="B18:I21"/>
    <mergeCell ref="B23:H23"/>
    <mergeCell ref="B24:R24"/>
    <mergeCell ref="B26:H26"/>
    <mergeCell ref="A62:R62"/>
    <mergeCell ref="B121:G121"/>
    <mergeCell ref="A66:D66"/>
    <mergeCell ref="A67:D67"/>
    <mergeCell ref="B69:G69"/>
    <mergeCell ref="B70:I73"/>
    <mergeCell ref="B75:H75"/>
    <mergeCell ref="B76:R76"/>
    <mergeCell ref="B78:H78"/>
    <mergeCell ref="A114:R114"/>
    <mergeCell ref="A117:D117"/>
    <mergeCell ref="A118:D118"/>
    <mergeCell ref="A119:D119"/>
    <mergeCell ref="B180:R180"/>
    <mergeCell ref="B122:I125"/>
    <mergeCell ref="B127:H127"/>
    <mergeCell ref="B128:R128"/>
    <mergeCell ref="B130:H130"/>
    <mergeCell ref="A166:R166"/>
    <mergeCell ref="A169:D169"/>
    <mergeCell ref="A170:D170"/>
    <mergeCell ref="A171:D171"/>
    <mergeCell ref="B173:G173"/>
    <mergeCell ref="B174:I177"/>
    <mergeCell ref="B179:H179"/>
    <mergeCell ref="A273:D273"/>
    <mergeCell ref="B182:H182"/>
    <mergeCell ref="A218:R218"/>
    <mergeCell ref="A221:D221"/>
    <mergeCell ref="A222:D222"/>
    <mergeCell ref="A223:D223"/>
    <mergeCell ref="B225:G225"/>
    <mergeCell ref="B226:I229"/>
    <mergeCell ref="B231:H231"/>
    <mergeCell ref="B232:R232"/>
    <mergeCell ref="B234:H234"/>
    <mergeCell ref="A270:R270"/>
    <mergeCell ref="B328:E328"/>
    <mergeCell ref="F328:G328"/>
    <mergeCell ref="H328:I328"/>
    <mergeCell ref="L328:P328"/>
    <mergeCell ref="A274:D274"/>
    <mergeCell ref="A275:D275"/>
    <mergeCell ref="B277:G277"/>
    <mergeCell ref="B278:I281"/>
    <mergeCell ref="B283:H283"/>
    <mergeCell ref="B284:R284"/>
    <mergeCell ref="B286:H286"/>
    <mergeCell ref="B324:R324"/>
    <mergeCell ref="B325:Q325"/>
    <mergeCell ref="F327:G327"/>
    <mergeCell ref="H327:I327"/>
  </mergeCells>
  <conditionalFormatting sqref="H328">
    <cfRule type="cellIs" dxfId="36" priority="6" operator="between">
      <formula>80.1</formula>
      <formula>100</formula>
    </cfRule>
    <cfRule type="cellIs" dxfId="35" priority="7" operator="between">
      <formula>60.1</formula>
      <formula>80</formula>
    </cfRule>
    <cfRule type="cellIs" dxfId="34" priority="8" operator="between">
      <formula>40</formula>
      <formula>60</formula>
    </cfRule>
    <cfRule type="cellIs" dxfId="33" priority="9" operator="between">
      <formula>15</formula>
      <formula>39.9</formula>
    </cfRule>
    <cfRule type="cellIs" dxfId="32" priority="10" operator="between">
      <formula>0</formula>
      <formula>14.9</formula>
    </cfRule>
  </conditionalFormatting>
  <conditionalFormatting sqref="R325">
    <cfRule type="cellIs" dxfId="31" priority="1" operator="between">
      <formula>80.1</formula>
      <formula>100</formula>
    </cfRule>
    <cfRule type="cellIs" dxfId="30" priority="2" operator="between">
      <formula>60.1</formula>
      <formula>80</formula>
    </cfRule>
    <cfRule type="cellIs" dxfId="29" priority="3" operator="between">
      <formula>40</formula>
      <formula>60</formula>
    </cfRule>
    <cfRule type="cellIs" dxfId="28" priority="4" operator="between">
      <formula>15</formula>
      <formula>39.9</formula>
    </cfRule>
    <cfRule type="cellIs" dxfId="27"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1E37C80E-D227-4E8B-8769-B2752E74CD34}"/>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B7500136-3FB8-4A1A-A1AC-427A2E579339}">
          <x14:formula1>
            <xm:f>'Datos Aux'!$C$10:$T$10</xm:f>
          </x14:formula1>
          <xm:sqref>R325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8863-4CC3-4892-8F4B-3B2F7BC3D61A}">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175</v>
      </c>
      <c r="C4" s="280"/>
      <c r="D4" s="280"/>
      <c r="E4" s="280"/>
      <c r="F4" s="280"/>
      <c r="G4" s="280"/>
      <c r="H4" s="280"/>
      <c r="I4" s="280"/>
      <c r="J4" s="280"/>
      <c r="K4" s="280"/>
      <c r="L4" s="280"/>
      <c r="M4" s="280"/>
      <c r="N4" s="280"/>
      <c r="O4" s="280"/>
      <c r="P4" s="280"/>
      <c r="Q4" s="281"/>
    </row>
    <row r="5" spans="1:17" ht="5" customHeight="1" x14ac:dyDescent="0.2">
      <c r="A5" s="135"/>
      <c r="B5" s="41"/>
      <c r="Q5" s="137"/>
    </row>
    <row r="6" spans="1:17" ht="51" customHeight="1" x14ac:dyDescent="0.2">
      <c r="A6" s="135"/>
      <c r="B6" s="282" t="s">
        <v>220</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46</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47</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48</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49</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50</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41.25" customHeight="1" thickBot="1" x14ac:dyDescent="0.25">
      <c r="B19"/>
      <c r="H19" s="269" t="s">
        <v>117</v>
      </c>
      <c r="I19" s="270"/>
      <c r="J19" s="270"/>
      <c r="K19" s="271"/>
      <c r="L19" s="285" t="s">
        <v>219</v>
      </c>
      <c r="M19" s="286"/>
      <c r="N19" s="286"/>
      <c r="O19" s="286"/>
      <c r="P19" s="129">
        <v>60</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60</v>
      </c>
      <c r="G22" s="197"/>
      <c r="H22" s="198">
        <f>IF(AVERAGE(P19:P19)&gt;((MIN(P19:P19)+20)),MIN(P19:P19)+20,VLOOKUP(F22,'Datos Aux'!$A$15:$C$35,3,TRUE))</f>
        <v>60</v>
      </c>
      <c r="I22" s="198"/>
      <c r="J22" s="62" t="s">
        <v>76</v>
      </c>
      <c r="K22" s="63">
        <f>50/100*H22</f>
        <v>30</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B22:D22"/>
    <mergeCell ref="F22:G22"/>
    <mergeCell ref="H22:I22"/>
    <mergeCell ref="L22:N22"/>
    <mergeCell ref="A17:A18"/>
    <mergeCell ref="B17:Q17"/>
    <mergeCell ref="B18:Q18"/>
    <mergeCell ref="H19:K19"/>
    <mergeCell ref="L19:O19"/>
    <mergeCell ref="F21:G21"/>
    <mergeCell ref="H21:I21"/>
    <mergeCell ref="A13:A14"/>
    <mergeCell ref="B13:Q13"/>
    <mergeCell ref="B14:Q14"/>
    <mergeCell ref="A15:A16"/>
    <mergeCell ref="B15:Q15"/>
    <mergeCell ref="B16:Q16"/>
    <mergeCell ref="B7:Q8"/>
    <mergeCell ref="A9:A10"/>
    <mergeCell ref="B9:Q9"/>
    <mergeCell ref="B10:Q10"/>
    <mergeCell ref="A11:A12"/>
    <mergeCell ref="B11:Q11"/>
    <mergeCell ref="B12:Q12"/>
    <mergeCell ref="B6:Q6"/>
    <mergeCell ref="B1:Q1"/>
    <mergeCell ref="N2:O2"/>
    <mergeCell ref="P2:Q2"/>
    <mergeCell ref="B3:Q3"/>
    <mergeCell ref="B4:Q4"/>
  </mergeCells>
  <conditionalFormatting sqref="H22">
    <cfRule type="cellIs" dxfId="26" priority="11" operator="between">
      <formula>80.1</formula>
      <formula>100</formula>
    </cfRule>
    <cfRule type="cellIs" dxfId="25" priority="12" operator="between">
      <formula>60.1</formula>
      <formula>80</formula>
    </cfRule>
    <cfRule type="cellIs" dxfId="24" priority="13" operator="between">
      <formula>40</formula>
      <formula>60</formula>
    </cfRule>
    <cfRule type="cellIs" dxfId="23" priority="14" operator="between">
      <formula>15</formula>
      <formula>39.9</formula>
    </cfRule>
    <cfRule type="cellIs" dxfId="22" priority="15" operator="between">
      <formula>0</formula>
      <formula>14.9</formula>
    </cfRule>
  </conditionalFormatting>
  <conditionalFormatting sqref="P19">
    <cfRule type="cellIs" dxfId="21" priority="1" operator="between">
      <formula>80.1</formula>
      <formula>100</formula>
    </cfRule>
    <cfRule type="cellIs" dxfId="20" priority="2" operator="between">
      <formula>60.1</formula>
      <formula>80</formula>
    </cfRule>
    <cfRule type="cellIs" dxfId="19" priority="3" operator="between">
      <formula>40</formula>
      <formula>60</formula>
    </cfRule>
    <cfRule type="cellIs" dxfId="18" priority="4" operator="between">
      <formula>20</formula>
      <formula>39.9</formula>
    </cfRule>
    <cfRule type="cellIs" dxfId="17" priority="5" operator="between">
      <formula>0</formula>
      <formula>19.9</formula>
    </cfRule>
    <cfRule type="cellIs" dxfId="16" priority="6" operator="between">
      <formula>80.1</formula>
      <formula>100</formula>
    </cfRule>
    <cfRule type="cellIs" dxfId="15" priority="7" operator="between">
      <formula>60.1</formula>
      <formula>80</formula>
    </cfRule>
    <cfRule type="cellIs" dxfId="14" priority="8" operator="between">
      <formula>40</formula>
      <formula>60</formula>
    </cfRule>
    <cfRule type="cellIs" dxfId="13" priority="9" operator="between">
      <formula>20</formula>
      <formula>39.9</formula>
    </cfRule>
    <cfRule type="cellIs" dxfId="12" priority="10" operator="between">
      <formula>0</formula>
      <formula>19.9</formula>
    </cfRule>
  </conditionalFormatting>
  <dataValidations count="2">
    <dataValidation allowBlank="1" showInputMessage="1" showErrorMessage="1" promptTitle="Aclaración" prompt="En ningún caso el valor final asignado al factor superará en 20 puntos porcentuales más el atributo peor evaluado." sqref="H22:I22" xr:uid="{41355579-1530-40F4-B37B-013DF30E0017}"/>
    <dataValidation type="textLength" operator="lessThan" allowBlank="1" showInputMessage="1" showErrorMessage="1" errorTitle="Supero caracteres" error="Ha superado el máximo de caracteres permitidos" promptTitle="Máximo caracteres" prompt="2000 caracteres como máximo" sqref="B10 B12 B14 B16 B18" xr:uid="{B974CCBC-AAC8-456F-9E31-FD44C693A25E}">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B4B1896E-04E4-482E-A4E5-E8D281092BCF}">
          <x14:formula1>
            <xm:f>'Datos Aux'!$C$10:$W$10</xm:f>
          </x14:formula1>
          <xm:sqref>P19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0079B-9A50-49E5-83EB-335C70F4A554}">
  <dimension ref="A1:T331"/>
  <sheetViews>
    <sheetView zoomScaleNormal="100" workbookViewId="0">
      <selection activeCell="C2" sqref="C2"/>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222</v>
      </c>
      <c r="C5" s="144"/>
      <c r="D5" s="144"/>
      <c r="E5" s="144"/>
      <c r="F5" s="144"/>
      <c r="G5" s="144"/>
      <c r="H5" s="144"/>
      <c r="I5" s="144"/>
      <c r="J5" s="144"/>
      <c r="K5" s="144"/>
      <c r="L5" s="144"/>
      <c r="M5" s="144"/>
      <c r="N5" s="144"/>
      <c r="O5" s="144"/>
      <c r="P5" s="144"/>
      <c r="Q5" s="144"/>
      <c r="R5" s="145"/>
    </row>
    <row r="6" spans="1:18" ht="33.75" customHeight="1" x14ac:dyDescent="0.15">
      <c r="B6" s="222" t="s">
        <v>223</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221</v>
      </c>
      <c r="C325" s="255"/>
      <c r="D325" s="255"/>
      <c r="E325" s="255"/>
      <c r="F325" s="255"/>
      <c r="G325" s="255"/>
      <c r="H325" s="255"/>
      <c r="I325" s="255"/>
      <c r="J325" s="255"/>
      <c r="K325" s="255"/>
      <c r="L325" s="255"/>
      <c r="M325" s="255"/>
      <c r="N325" s="255"/>
      <c r="O325" s="255"/>
      <c r="P325" s="255"/>
      <c r="Q325" s="256"/>
      <c r="R325" s="141">
        <v>25</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25</v>
      </c>
      <c r="G328" s="197"/>
      <c r="H328" s="198">
        <f>F328</f>
        <v>25</v>
      </c>
      <c r="I328" s="198"/>
      <c r="J328" s="93" t="s">
        <v>76</v>
      </c>
      <c r="K328" s="63">
        <f>37.5/100*H328</f>
        <v>9.375</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328:E328"/>
    <mergeCell ref="F328:G328"/>
    <mergeCell ref="H328:I328"/>
    <mergeCell ref="L328:P328"/>
    <mergeCell ref="A274:D274"/>
    <mergeCell ref="A275:D275"/>
    <mergeCell ref="B277:G277"/>
    <mergeCell ref="B278:I281"/>
    <mergeCell ref="B283:H283"/>
    <mergeCell ref="B284:R284"/>
    <mergeCell ref="B286:H286"/>
    <mergeCell ref="B324:R324"/>
    <mergeCell ref="B325:Q325"/>
    <mergeCell ref="F327:G327"/>
    <mergeCell ref="H327:I327"/>
    <mergeCell ref="A273:D273"/>
    <mergeCell ref="B182:H182"/>
    <mergeCell ref="A218:R218"/>
    <mergeCell ref="A221:D221"/>
    <mergeCell ref="A222:D222"/>
    <mergeCell ref="A223:D223"/>
    <mergeCell ref="B225:G225"/>
    <mergeCell ref="B226:I229"/>
    <mergeCell ref="B231:H231"/>
    <mergeCell ref="B232:R232"/>
    <mergeCell ref="B234:H234"/>
    <mergeCell ref="A270:R270"/>
    <mergeCell ref="B180:R180"/>
    <mergeCell ref="B122:I125"/>
    <mergeCell ref="B127:H127"/>
    <mergeCell ref="B128:R128"/>
    <mergeCell ref="B130:H130"/>
    <mergeCell ref="A166:R166"/>
    <mergeCell ref="A169:D169"/>
    <mergeCell ref="A170:D170"/>
    <mergeCell ref="A171:D171"/>
    <mergeCell ref="B173:G173"/>
    <mergeCell ref="B174:I177"/>
    <mergeCell ref="B179:H179"/>
    <mergeCell ref="B121:G121"/>
    <mergeCell ref="A66:D66"/>
    <mergeCell ref="A67:D67"/>
    <mergeCell ref="B69:G69"/>
    <mergeCell ref="B70:I73"/>
    <mergeCell ref="B75:H75"/>
    <mergeCell ref="B76:R76"/>
    <mergeCell ref="B78:H78"/>
    <mergeCell ref="A114:R114"/>
    <mergeCell ref="A117:D117"/>
    <mergeCell ref="A118:D118"/>
    <mergeCell ref="A119:D119"/>
    <mergeCell ref="A65:D65"/>
    <mergeCell ref="B8:R8"/>
    <mergeCell ref="A10:R10"/>
    <mergeCell ref="A13:D13"/>
    <mergeCell ref="A14:D14"/>
    <mergeCell ref="A15:D15"/>
    <mergeCell ref="B17:G17"/>
    <mergeCell ref="B18:I21"/>
    <mergeCell ref="B23:H23"/>
    <mergeCell ref="B24:R24"/>
    <mergeCell ref="B26:H26"/>
    <mergeCell ref="A62:R62"/>
    <mergeCell ref="B6:R6"/>
    <mergeCell ref="B1:R1"/>
    <mergeCell ref="N2:O2"/>
    <mergeCell ref="P2:Q2"/>
    <mergeCell ref="B3:Q3"/>
    <mergeCell ref="B4:R4"/>
  </mergeCells>
  <conditionalFormatting sqref="H328">
    <cfRule type="cellIs" dxfId="11" priority="6" operator="between">
      <formula>80.1</formula>
      <formula>100</formula>
    </cfRule>
    <cfRule type="cellIs" dxfId="10" priority="7" operator="between">
      <formula>60.1</formula>
      <formula>80</formula>
    </cfRule>
    <cfRule type="cellIs" dxfId="9" priority="8" operator="between">
      <formula>40</formula>
      <formula>60</formula>
    </cfRule>
    <cfRule type="cellIs" dxfId="8" priority="9" operator="between">
      <formula>15</formula>
      <formula>39.9</formula>
    </cfRule>
    <cfRule type="cellIs" dxfId="7" priority="10" operator="between">
      <formula>0</formula>
      <formula>14.9</formula>
    </cfRule>
  </conditionalFormatting>
  <conditionalFormatting sqref="R325">
    <cfRule type="cellIs" dxfId="6" priority="1" operator="between">
      <formula>80.1</formula>
      <formula>100</formula>
    </cfRule>
    <cfRule type="cellIs" dxfId="5" priority="2" operator="between">
      <formula>60.1</formula>
      <formula>80</formula>
    </cfRule>
    <cfRule type="cellIs" dxfId="4" priority="3" operator="between">
      <formula>40</formula>
      <formula>60</formula>
    </cfRule>
    <cfRule type="cellIs" dxfId="3" priority="4" operator="between">
      <formula>15</formula>
      <formula>39.9</formula>
    </cfRule>
    <cfRule type="cellIs" dxfId="2"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2EC4A913-39C6-4BDE-A131-982BCD67A074}"/>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8EEC5882-65F4-464A-9025-0675C11B6A9B}">
          <x14:formula1>
            <xm:f>'Datos Aux'!$C$10:$T$10</xm:f>
          </x14:formula1>
          <xm:sqref>R325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8"/>
  <sheetViews>
    <sheetView showGridLines="0" workbookViewId="0">
      <selection activeCell="A2" sqref="A2:C2"/>
    </sheetView>
  </sheetViews>
  <sheetFormatPr baseColWidth="10" defaultColWidth="11.5" defaultRowHeight="20" customHeight="1" x14ac:dyDescent="0.2"/>
  <cols>
    <col min="1" max="17" width="7.6640625" style="5" customWidth="1"/>
    <col min="18" max="16384" width="11.5" style="5"/>
  </cols>
  <sheetData>
    <row r="1" spans="1:17" ht="58.5" customHeight="1" thickTop="1" x14ac:dyDescent="0.2">
      <c r="A1" s="169" t="s">
        <v>224</v>
      </c>
      <c r="B1" s="170"/>
      <c r="C1" s="170"/>
      <c r="D1" s="170"/>
      <c r="E1" s="170"/>
      <c r="F1" s="170"/>
      <c r="G1" s="170"/>
      <c r="H1" s="170"/>
      <c r="I1" s="170"/>
      <c r="J1" s="170"/>
      <c r="K1" s="170"/>
      <c r="L1" s="170"/>
      <c r="M1" s="170"/>
      <c r="N1" s="170"/>
      <c r="O1" s="170"/>
      <c r="P1" s="170"/>
      <c r="Q1" s="171"/>
    </row>
    <row r="2" spans="1:17" ht="20" customHeight="1" x14ac:dyDescent="0.15">
      <c r="A2" s="291" t="s">
        <v>72</v>
      </c>
      <c r="B2" s="292"/>
      <c r="C2" s="166" t="s">
        <v>235</v>
      </c>
      <c r="D2" s="68"/>
      <c r="E2" s="68"/>
      <c r="F2" s="68"/>
      <c r="G2" s="68"/>
      <c r="H2" s="68"/>
      <c r="I2" s="68"/>
      <c r="J2" s="68"/>
      <c r="K2" s="68"/>
      <c r="L2" s="68" t="s">
        <v>73</v>
      </c>
      <c r="M2" s="216">
        <f ca="1">TODAY()</f>
        <v>45673</v>
      </c>
      <c r="N2" s="217"/>
      <c r="O2" s="217"/>
      <c r="P2" s="217"/>
      <c r="Q2" s="68"/>
    </row>
    <row r="3" spans="1:17" s="117" customFormat="1" ht="20" customHeight="1" thickBot="1" x14ac:dyDescent="0.25">
      <c r="A3" s="290" t="s">
        <v>25</v>
      </c>
      <c r="B3" s="290"/>
      <c r="C3" s="290"/>
      <c r="D3" s="290"/>
      <c r="E3" s="290"/>
      <c r="F3" s="290"/>
      <c r="G3" s="290"/>
      <c r="H3" s="290"/>
      <c r="I3" s="290"/>
      <c r="J3" s="290"/>
      <c r="K3" s="290"/>
      <c r="L3" s="290"/>
      <c r="M3" s="290"/>
      <c r="N3" s="290"/>
      <c r="O3" s="290"/>
      <c r="P3" s="290"/>
      <c r="Q3" s="290"/>
    </row>
    <row r="4" spans="1:17" ht="20" customHeight="1" thickTop="1" x14ac:dyDescent="0.2"/>
    <row r="5" spans="1:17" s="13" customFormat="1" ht="15" x14ac:dyDescent="0.2">
      <c r="A5" s="13" t="s">
        <v>26</v>
      </c>
    </row>
    <row r="6" spans="1:17" ht="20" customHeight="1" x14ac:dyDescent="0.2">
      <c r="A6" s="8"/>
    </row>
    <row r="7" spans="1:17" ht="20" customHeight="1" x14ac:dyDescent="0.2">
      <c r="A7" s="8"/>
    </row>
    <row r="9" spans="1:17" ht="20" customHeight="1" x14ac:dyDescent="0.2">
      <c r="A9"/>
      <c r="B9"/>
      <c r="C9"/>
      <c r="D9"/>
      <c r="E9"/>
      <c r="F9"/>
    </row>
    <row r="10" spans="1:17" ht="20" customHeight="1" x14ac:dyDescent="0.2">
      <c r="A10"/>
      <c r="B10"/>
      <c r="C10"/>
      <c r="D10"/>
      <c r="E10"/>
      <c r="F10"/>
    </row>
    <row r="11" spans="1:17" ht="20" customHeight="1" x14ac:dyDescent="0.2">
      <c r="A11"/>
      <c r="B11"/>
      <c r="C11"/>
      <c r="D11"/>
      <c r="E11"/>
      <c r="F11"/>
    </row>
    <row r="12" spans="1:17" ht="20" customHeight="1" x14ac:dyDescent="0.2">
      <c r="A12"/>
      <c r="B12"/>
      <c r="C12"/>
      <c r="D12"/>
      <c r="E12"/>
      <c r="F12"/>
    </row>
    <row r="13" spans="1:17" ht="20" customHeight="1" x14ac:dyDescent="0.2">
      <c r="A13"/>
      <c r="B13"/>
      <c r="C13"/>
      <c r="D13"/>
      <c r="E13"/>
      <c r="F13"/>
    </row>
    <row r="14" spans="1:17" ht="20" customHeight="1" x14ac:dyDescent="0.2">
      <c r="A14"/>
      <c r="B14"/>
      <c r="C14"/>
      <c r="D14"/>
      <c r="E14"/>
      <c r="F14"/>
    </row>
    <row r="15" spans="1:17" ht="20" customHeight="1" x14ac:dyDescent="0.2">
      <c r="A15"/>
      <c r="B15"/>
      <c r="C15"/>
      <c r="D15"/>
      <c r="E15"/>
      <c r="F15"/>
    </row>
    <row r="16" spans="1:17" ht="20" customHeight="1" x14ac:dyDescent="0.2">
      <c r="A16" s="8"/>
    </row>
    <row r="17" spans="1:1" ht="20" customHeight="1" x14ac:dyDescent="0.2">
      <c r="A17" s="8"/>
    </row>
    <row r="18" spans="1:1" ht="20" customHeight="1" x14ac:dyDescent="0.2">
      <c r="A18" s="8"/>
    </row>
  </sheetData>
  <mergeCells count="5">
    <mergeCell ref="M2:N2"/>
    <mergeCell ref="O2:P2"/>
    <mergeCell ref="A1:Q1"/>
    <mergeCell ref="A3:Q3"/>
    <mergeCell ref="A2:B2"/>
  </mergeCell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86"/>
  <sheetViews>
    <sheetView showGridLines="0" topLeftCell="A70" workbookViewId="0">
      <selection activeCell="J90" sqref="J90"/>
    </sheetView>
  </sheetViews>
  <sheetFormatPr baseColWidth="10" defaultRowHeight="15" x14ac:dyDescent="0.2"/>
  <cols>
    <col min="1" max="1" width="40.6640625" customWidth="1"/>
    <col min="2" max="2" width="20.6640625" style="2" customWidth="1"/>
    <col min="3" max="3" width="20.6640625" customWidth="1"/>
    <col min="4" max="4" width="20.6640625" style="2" customWidth="1"/>
  </cols>
  <sheetData>
    <row r="1" spans="1:8" s="10" customFormat="1" ht="20" customHeight="1" thickBot="1" x14ac:dyDescent="0.25">
      <c r="A1" s="11" t="s">
        <v>27</v>
      </c>
    </row>
    <row r="2" spans="1:8" s="10" customFormat="1" ht="20" customHeight="1" thickTop="1" thickBot="1" x14ac:dyDescent="0.25">
      <c r="A2" s="11" t="s">
        <v>28</v>
      </c>
    </row>
    <row r="3" spans="1:8" ht="16" thickTop="1" x14ac:dyDescent="0.2">
      <c r="B3"/>
    </row>
    <row r="4" spans="1:8" ht="16" x14ac:dyDescent="0.2">
      <c r="A4" s="14" t="s">
        <v>29</v>
      </c>
      <c r="B4"/>
    </row>
    <row r="5" spans="1:8" s="9" customFormat="1" x14ac:dyDescent="0.2">
      <c r="A5" s="293" t="s">
        <v>30</v>
      </c>
      <c r="B5" s="293"/>
      <c r="C5" s="293"/>
      <c r="D5" s="293"/>
      <c r="E5" s="293"/>
      <c r="F5" s="293"/>
      <c r="G5" s="293"/>
      <c r="H5" s="293"/>
    </row>
    <row r="6" spans="1:8" s="5" customFormat="1" ht="50" customHeight="1" x14ac:dyDescent="0.2">
      <c r="A6" s="293" t="s">
        <v>31</v>
      </c>
      <c r="B6" s="293"/>
      <c r="C6" s="293"/>
      <c r="D6" s="293"/>
      <c r="E6" s="293"/>
      <c r="F6" s="293"/>
      <c r="G6" s="293"/>
      <c r="H6" s="293"/>
    </row>
    <row r="7" spans="1:8" x14ac:dyDescent="0.2">
      <c r="B7"/>
    </row>
    <row r="8" spans="1:8" ht="60" customHeight="1" x14ac:dyDescent="0.2">
      <c r="A8" s="23" t="s">
        <v>32</v>
      </c>
      <c r="B8" s="24" t="s">
        <v>33</v>
      </c>
      <c r="C8" s="24" t="s">
        <v>34</v>
      </c>
      <c r="D8" s="25" t="s">
        <v>35</v>
      </c>
    </row>
    <row r="9" spans="1:8" ht="17" x14ac:dyDescent="0.2">
      <c r="A9" s="15" t="s">
        <v>36</v>
      </c>
      <c r="B9" s="16" t="s">
        <v>5</v>
      </c>
      <c r="C9" s="16">
        <v>40</v>
      </c>
      <c r="D9" s="17">
        <v>37</v>
      </c>
    </row>
    <row r="10" spans="1:8" ht="17" x14ac:dyDescent="0.2">
      <c r="A10" s="15" t="s">
        <v>37</v>
      </c>
      <c r="B10" s="16" t="s">
        <v>4</v>
      </c>
      <c r="C10" s="16">
        <v>32</v>
      </c>
      <c r="D10" s="17">
        <v>29</v>
      </c>
    </row>
    <row r="11" spans="1:8" ht="17" x14ac:dyDescent="0.2">
      <c r="A11" s="15" t="s">
        <v>38</v>
      </c>
      <c r="B11" s="16" t="s">
        <v>3</v>
      </c>
      <c r="C11" s="16">
        <v>24</v>
      </c>
      <c r="D11" s="17">
        <v>20</v>
      </c>
    </row>
    <row r="12" spans="1:8" ht="17" x14ac:dyDescent="0.2">
      <c r="A12" s="15" t="s">
        <v>39</v>
      </c>
      <c r="B12" s="16" t="s">
        <v>2</v>
      </c>
      <c r="C12" s="16">
        <v>14</v>
      </c>
      <c r="D12" s="17">
        <v>11</v>
      </c>
    </row>
    <row r="13" spans="1:8" ht="17" x14ac:dyDescent="0.2">
      <c r="A13" s="15" t="s">
        <v>40</v>
      </c>
      <c r="B13" s="16" t="s">
        <v>1</v>
      </c>
      <c r="C13" s="16">
        <v>6</v>
      </c>
      <c r="D13" s="17">
        <v>3</v>
      </c>
    </row>
    <row r="14" spans="1:8" ht="16" x14ac:dyDescent="0.2">
      <c r="A14" s="18"/>
      <c r="B14" s="19"/>
      <c r="C14" s="19"/>
    </row>
    <row r="15" spans="1:8" ht="15" customHeight="1" x14ac:dyDescent="0.2">
      <c r="A15" s="5" t="s">
        <v>41</v>
      </c>
      <c r="B15" s="5"/>
      <c r="C15" s="5"/>
      <c r="D15" s="5"/>
      <c r="E15" s="5"/>
      <c r="F15" s="5"/>
      <c r="G15" s="5"/>
    </row>
    <row r="16" spans="1:8" s="5" customFormat="1" ht="40" customHeight="1" x14ac:dyDescent="0.2">
      <c r="A16" s="293" t="s">
        <v>42</v>
      </c>
      <c r="B16" s="293"/>
      <c r="C16" s="293"/>
      <c r="D16" s="293"/>
      <c r="E16" s="293"/>
      <c r="F16" s="293"/>
      <c r="G16" s="293"/>
      <c r="H16" s="293"/>
    </row>
    <row r="17" spans="1:8" ht="16" x14ac:dyDescent="0.2">
      <c r="A17" s="294" t="s">
        <v>43</v>
      </c>
      <c r="B17" s="294"/>
      <c r="C17" s="294"/>
      <c r="D17" s="294"/>
    </row>
    <row r="18" spans="1:8" ht="16" x14ac:dyDescent="0.2">
      <c r="A18" s="26"/>
      <c r="B18" s="26"/>
      <c r="C18" s="26"/>
      <c r="D18" s="26"/>
    </row>
    <row r="19" spans="1:8" ht="16" x14ac:dyDescent="0.2">
      <c r="A19" s="14" t="s">
        <v>44</v>
      </c>
      <c r="B19"/>
    </row>
    <row r="20" spans="1:8" s="5" customFormat="1" x14ac:dyDescent="0.2">
      <c r="A20" s="293" t="s">
        <v>45</v>
      </c>
      <c r="B20" s="293"/>
      <c r="C20" s="293"/>
      <c r="D20" s="293"/>
      <c r="E20" s="293"/>
      <c r="F20" s="293"/>
      <c r="G20" s="293"/>
      <c r="H20" s="293"/>
    </row>
    <row r="21" spans="1:8" ht="16" x14ac:dyDescent="0.2">
      <c r="A21" s="26"/>
      <c r="B21" s="26"/>
      <c r="C21" s="26"/>
      <c r="D21" s="26"/>
    </row>
    <row r="22" spans="1:8" ht="16" x14ac:dyDescent="0.2">
      <c r="A22" s="14" t="s">
        <v>46</v>
      </c>
      <c r="B22"/>
    </row>
    <row r="23" spans="1:8" s="5" customFormat="1" ht="40" customHeight="1" x14ac:dyDescent="0.2">
      <c r="A23" s="293" t="s">
        <v>47</v>
      </c>
      <c r="B23" s="293"/>
      <c r="C23" s="293"/>
      <c r="D23" s="293"/>
      <c r="E23" s="293"/>
      <c r="F23" s="293"/>
      <c r="G23" s="293"/>
      <c r="H23" s="293"/>
    </row>
    <row r="24" spans="1:8" s="9" customFormat="1" ht="15" customHeight="1" x14ac:dyDescent="0.2">
      <c r="A24" s="5" t="s">
        <v>48</v>
      </c>
      <c r="B24" s="5"/>
      <c r="C24" s="5"/>
      <c r="D24" s="5"/>
      <c r="E24" s="5"/>
      <c r="F24" s="5"/>
      <c r="G24" s="5"/>
    </row>
    <row r="26" spans="1:8" ht="16" x14ac:dyDescent="0.2">
      <c r="A26" s="20" t="s">
        <v>49</v>
      </c>
    </row>
    <row r="27" spans="1:8" x14ac:dyDescent="0.2">
      <c r="A27" s="12"/>
    </row>
    <row r="28" spans="1:8" x14ac:dyDescent="0.2">
      <c r="B28" s="4" t="s">
        <v>50</v>
      </c>
      <c r="C28" s="4" t="s">
        <v>51</v>
      </c>
    </row>
    <row r="29" spans="1:8" ht="16" x14ac:dyDescent="0.2">
      <c r="A29" s="1" t="s">
        <v>23</v>
      </c>
      <c r="B29" s="28">
        <v>11</v>
      </c>
      <c r="C29" s="28">
        <v>20</v>
      </c>
    </row>
    <row r="30" spans="1:8" ht="16" x14ac:dyDescent="0.2">
      <c r="A30" s="1" t="s">
        <v>52</v>
      </c>
      <c r="B30" s="28">
        <v>11</v>
      </c>
      <c r="C30" s="28">
        <v>3</v>
      </c>
    </row>
    <row r="31" spans="1:8" s="2" customFormat="1" ht="16" x14ac:dyDescent="0.2">
      <c r="A31" s="1" t="s">
        <v>53</v>
      </c>
      <c r="B31" s="28">
        <v>20</v>
      </c>
      <c r="C31" s="28">
        <v>11</v>
      </c>
      <c r="E31"/>
      <c r="F31"/>
    </row>
    <row r="32" spans="1:8" s="2" customFormat="1" ht="16" x14ac:dyDescent="0.2">
      <c r="A32" s="1" t="s">
        <v>54</v>
      </c>
      <c r="B32" s="28">
        <v>20</v>
      </c>
      <c r="C32" s="28">
        <v>20</v>
      </c>
      <c r="E32"/>
      <c r="F32"/>
    </row>
    <row r="33" spans="1:6" s="2" customFormat="1" ht="16" x14ac:dyDescent="0.2">
      <c r="A33" s="1" t="s">
        <v>55</v>
      </c>
      <c r="B33" s="28">
        <v>29</v>
      </c>
      <c r="C33" s="28">
        <v>20</v>
      </c>
      <c r="E33"/>
      <c r="F33"/>
    </row>
    <row r="34" spans="1:6" s="2" customFormat="1" ht="16" x14ac:dyDescent="0.2">
      <c r="A34" s="1" t="s">
        <v>56</v>
      </c>
      <c r="B34" s="28">
        <v>20</v>
      </c>
      <c r="C34" s="28">
        <v>20</v>
      </c>
      <c r="E34"/>
      <c r="F34"/>
    </row>
    <row r="35" spans="1:6" s="2" customFormat="1" ht="32" x14ac:dyDescent="0.2">
      <c r="A35" s="27" t="s">
        <v>57</v>
      </c>
      <c r="B35" s="28">
        <v>20</v>
      </c>
      <c r="C35" s="28">
        <v>20</v>
      </c>
      <c r="E35"/>
      <c r="F35"/>
    </row>
    <row r="36" spans="1:6" s="2" customFormat="1" ht="16" x14ac:dyDescent="0.2">
      <c r="A36" s="1" t="s">
        <v>58</v>
      </c>
      <c r="B36" s="28">
        <v>20</v>
      </c>
      <c r="C36" s="28">
        <v>11</v>
      </c>
      <c r="E36"/>
      <c r="F36"/>
    </row>
    <row r="37" spans="1:6" s="2" customFormat="1" ht="16" x14ac:dyDescent="0.2">
      <c r="A37" s="1" t="s">
        <v>59</v>
      </c>
      <c r="B37" s="28">
        <v>29</v>
      </c>
      <c r="C37" s="28">
        <v>11</v>
      </c>
      <c r="E37"/>
      <c r="F37"/>
    </row>
    <row r="38" spans="1:6" s="2" customFormat="1" ht="16" x14ac:dyDescent="0.2">
      <c r="A38" s="1" t="s">
        <v>60</v>
      </c>
      <c r="B38" s="28">
        <v>29</v>
      </c>
      <c r="C38" s="28">
        <v>20</v>
      </c>
      <c r="E38"/>
      <c r="F38"/>
    </row>
    <row r="59" spans="1:6" s="2" customFormat="1" x14ac:dyDescent="0.2">
      <c r="A59" s="4" t="s">
        <v>61</v>
      </c>
      <c r="C59"/>
      <c r="E59"/>
      <c r="F59"/>
    </row>
    <row r="60" spans="1:6" s="2" customFormat="1" x14ac:dyDescent="0.2">
      <c r="A60" s="21"/>
      <c r="B60" s="4" t="s">
        <v>50</v>
      </c>
      <c r="C60" s="4" t="s">
        <v>51</v>
      </c>
      <c r="E60"/>
      <c r="F60"/>
    </row>
    <row r="61" spans="1:6" s="2" customFormat="1" ht="16" x14ac:dyDescent="0.2">
      <c r="A61" s="1" t="s">
        <v>23</v>
      </c>
      <c r="B61" s="2">
        <v>40</v>
      </c>
      <c r="C61" s="2">
        <v>0</v>
      </c>
      <c r="E61"/>
      <c r="F61"/>
    </row>
    <row r="62" spans="1:6" s="2" customFormat="1" ht="16" x14ac:dyDescent="0.2">
      <c r="A62" s="1" t="s">
        <v>52</v>
      </c>
      <c r="B62" s="2">
        <v>40</v>
      </c>
      <c r="C62" s="2">
        <v>0</v>
      </c>
      <c r="E62"/>
      <c r="F62"/>
    </row>
    <row r="63" spans="1:6" s="2" customFormat="1" ht="16" x14ac:dyDescent="0.2">
      <c r="A63" s="1" t="s">
        <v>53</v>
      </c>
      <c r="B63" s="2">
        <v>40</v>
      </c>
      <c r="C63" s="2">
        <v>0</v>
      </c>
      <c r="E63"/>
      <c r="F63"/>
    </row>
    <row r="64" spans="1:6" s="2" customFormat="1" ht="16" x14ac:dyDescent="0.2">
      <c r="A64" s="1" t="s">
        <v>54</v>
      </c>
      <c r="B64" s="2">
        <v>40</v>
      </c>
      <c r="C64" s="2">
        <v>0</v>
      </c>
      <c r="E64"/>
      <c r="F64"/>
    </row>
    <row r="65" spans="1:6" s="2" customFormat="1" ht="16" x14ac:dyDescent="0.2">
      <c r="A65" s="1" t="s">
        <v>55</v>
      </c>
      <c r="B65" s="2">
        <v>40</v>
      </c>
      <c r="C65" s="2">
        <v>0</v>
      </c>
      <c r="E65"/>
      <c r="F65"/>
    </row>
    <row r="66" spans="1:6" s="2" customFormat="1" ht="16" x14ac:dyDescent="0.2">
      <c r="A66" s="1" t="s">
        <v>56</v>
      </c>
      <c r="B66" s="2">
        <v>40</v>
      </c>
      <c r="C66" s="2">
        <v>0</v>
      </c>
      <c r="E66"/>
      <c r="F66"/>
    </row>
    <row r="67" spans="1:6" s="2" customFormat="1" ht="32" x14ac:dyDescent="0.2">
      <c r="A67" s="27" t="s">
        <v>57</v>
      </c>
      <c r="B67" s="2">
        <v>40</v>
      </c>
      <c r="C67" s="2">
        <v>0</v>
      </c>
      <c r="E67"/>
      <c r="F67"/>
    </row>
    <row r="68" spans="1:6" s="2" customFormat="1" ht="16" x14ac:dyDescent="0.2">
      <c r="A68" s="1" t="s">
        <v>58</v>
      </c>
      <c r="B68" s="2">
        <v>40</v>
      </c>
      <c r="C68" s="2">
        <v>0</v>
      </c>
      <c r="E68"/>
      <c r="F68"/>
    </row>
    <row r="69" spans="1:6" s="2" customFormat="1" ht="16" x14ac:dyDescent="0.2">
      <c r="A69" s="1" t="s">
        <v>59</v>
      </c>
      <c r="B69" s="2">
        <v>40</v>
      </c>
      <c r="C69" s="2">
        <v>0</v>
      </c>
      <c r="E69"/>
      <c r="F69"/>
    </row>
    <row r="70" spans="1:6" s="2" customFormat="1" ht="16" x14ac:dyDescent="0.2">
      <c r="A70" s="1" t="s">
        <v>60</v>
      </c>
      <c r="B70" s="2">
        <v>40</v>
      </c>
      <c r="C70" s="2">
        <v>0</v>
      </c>
      <c r="E70"/>
      <c r="F70"/>
    </row>
    <row r="73" spans="1:6" s="2" customFormat="1" x14ac:dyDescent="0.2">
      <c r="A73" s="22"/>
      <c r="C73"/>
      <c r="E73"/>
      <c r="F73"/>
    </row>
    <row r="83" spans="1:6" s="2" customFormat="1" x14ac:dyDescent="0.2">
      <c r="A83"/>
      <c r="E83"/>
      <c r="F83"/>
    </row>
    <row r="84" spans="1:6" s="2" customFormat="1" x14ac:dyDescent="0.2">
      <c r="A84"/>
      <c r="E84"/>
      <c r="F84"/>
    </row>
    <row r="85" spans="1:6" s="2" customFormat="1" x14ac:dyDescent="0.2">
      <c r="A85"/>
      <c r="E85"/>
      <c r="F85"/>
    </row>
    <row r="86" spans="1:6" s="2" customFormat="1" x14ac:dyDescent="0.2">
      <c r="A86"/>
      <c r="E86"/>
      <c r="F86"/>
    </row>
  </sheetData>
  <mergeCells count="6">
    <mergeCell ref="A23:H23"/>
    <mergeCell ref="A5:H5"/>
    <mergeCell ref="A6:H6"/>
    <mergeCell ref="A16:H16"/>
    <mergeCell ref="A20:H20"/>
    <mergeCell ref="A17:D17"/>
  </mergeCells>
  <pageMargins left="0.39370078740157483" right="0.39370078740157483" top="0.39370078740157483" bottom="0.39370078740157483" header="0" footer="0"/>
  <pageSetup paperSize="9" scale="90" orientation="landscape" r:id="rId1"/>
  <rowBreaks count="2" manualBreakCount="2">
    <brk id="21" max="7" man="1"/>
    <brk id="57" max="7"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C5B3-6643-44F7-AAE6-241ADDD01CFF}">
  <dimension ref="A1:W101"/>
  <sheetViews>
    <sheetView zoomScale="113" zoomScaleNormal="115" workbookViewId="0">
      <selection activeCell="L13" sqref="L13:M13"/>
    </sheetView>
  </sheetViews>
  <sheetFormatPr baseColWidth="10" defaultColWidth="11.5" defaultRowHeight="14" x14ac:dyDescent="0.15"/>
  <cols>
    <col min="1" max="1" width="3.33203125" style="87" customWidth="1"/>
    <col min="2" max="2" width="2.5" style="77" customWidth="1"/>
    <col min="3" max="3" width="5.1640625" style="60" customWidth="1"/>
    <col min="4" max="4" width="4" style="60" customWidth="1"/>
    <col min="5" max="8" width="7.6640625" style="60" customWidth="1"/>
    <col min="9" max="9" width="42.33203125" style="60" customWidth="1"/>
    <col min="10" max="10" width="5" style="60" bestFit="1" customWidth="1"/>
    <col min="11" max="11" width="7" style="60" customWidth="1"/>
    <col min="12" max="12" width="5.6640625" style="60" customWidth="1"/>
    <col min="13" max="13" width="6.5" style="60" bestFit="1" customWidth="1"/>
    <col min="14" max="15" width="5.6640625" style="60" customWidth="1"/>
    <col min="16" max="16" width="1" style="60" customWidth="1"/>
    <col min="17" max="18" width="13.6640625" style="60" customWidth="1"/>
    <col min="19" max="19" width="8.6640625" style="60" customWidth="1"/>
    <col min="20" max="20" width="8.6640625" style="128" hidden="1" customWidth="1"/>
    <col min="21" max="23" width="8.6640625" style="60" customWidth="1"/>
    <col min="24" max="16384" width="11.5" style="60"/>
  </cols>
  <sheetData>
    <row r="1" spans="1:21" ht="41.25" customHeight="1" thickTop="1" x14ac:dyDescent="0.15">
      <c r="B1" s="169" t="s">
        <v>261</v>
      </c>
      <c r="C1" s="170"/>
      <c r="D1" s="170"/>
      <c r="E1" s="170"/>
      <c r="F1" s="170"/>
      <c r="G1" s="170"/>
      <c r="H1" s="170"/>
      <c r="I1" s="170"/>
      <c r="J1" s="170"/>
      <c r="K1" s="170"/>
      <c r="L1" s="170"/>
      <c r="M1" s="170"/>
      <c r="N1" s="170"/>
      <c r="O1" s="170"/>
      <c r="P1" s="170"/>
      <c r="Q1" s="170"/>
      <c r="R1" s="171"/>
    </row>
    <row r="2" spans="1:21" s="88" customFormat="1" ht="12" customHeight="1" x14ac:dyDescent="0.15">
      <c r="B2" s="310" t="s">
        <v>72</v>
      </c>
      <c r="C2" s="311"/>
      <c r="D2" s="127" t="s">
        <v>235</v>
      </c>
      <c r="E2" s="68"/>
      <c r="F2" s="68"/>
      <c r="G2" s="68"/>
      <c r="H2" s="68"/>
      <c r="I2" s="68"/>
      <c r="J2" s="68"/>
      <c r="K2" s="68"/>
      <c r="L2" s="68"/>
      <c r="M2" s="68" t="s">
        <v>73</v>
      </c>
      <c r="N2" s="216">
        <f ca="1">TODAY()</f>
        <v>45673</v>
      </c>
      <c r="O2" s="217"/>
      <c r="P2" s="217"/>
      <c r="Q2" s="217"/>
      <c r="R2" s="69"/>
      <c r="T2" s="142"/>
    </row>
    <row r="3" spans="1:21" ht="5" customHeight="1" x14ac:dyDescent="0.15">
      <c r="B3" s="250"/>
      <c r="C3" s="236"/>
      <c r="D3" s="236"/>
      <c r="E3" s="236"/>
      <c r="F3" s="236"/>
      <c r="G3" s="236"/>
      <c r="H3" s="236"/>
      <c r="I3" s="236"/>
      <c r="J3" s="236"/>
      <c r="K3" s="236"/>
      <c r="L3" s="236"/>
      <c r="M3" s="236"/>
      <c r="N3" s="236"/>
      <c r="O3" s="236"/>
      <c r="P3" s="236"/>
      <c r="Q3" s="236"/>
      <c r="R3" s="89"/>
    </row>
    <row r="4" spans="1:21" ht="5" customHeight="1" x14ac:dyDescent="0.15"/>
    <row r="5" spans="1:21" ht="54.75" customHeight="1" x14ac:dyDescent="0.15">
      <c r="A5" s="60"/>
      <c r="B5" s="246" t="s">
        <v>108</v>
      </c>
      <c r="C5" s="246"/>
      <c r="D5" s="246"/>
      <c r="E5" s="246"/>
      <c r="F5" s="246"/>
      <c r="G5" s="246"/>
      <c r="H5" s="246"/>
      <c r="I5" s="246"/>
      <c r="J5" s="246"/>
      <c r="K5" s="246"/>
      <c r="L5" s="246"/>
      <c r="M5" s="246"/>
      <c r="N5" s="246"/>
      <c r="O5" s="246"/>
      <c r="P5" s="246"/>
      <c r="Q5" s="246"/>
      <c r="R5" s="246"/>
    </row>
    <row r="6" spans="1:21" ht="15" customHeight="1" thickBot="1" x14ac:dyDescent="0.2">
      <c r="B6" s="92"/>
      <c r="C6" s="92"/>
      <c r="D6" s="92"/>
      <c r="E6" s="92"/>
      <c r="F6" s="92"/>
      <c r="G6" s="92"/>
    </row>
    <row r="7" spans="1:21" ht="17" customHeight="1" thickBot="1" x14ac:dyDescent="0.2">
      <c r="B7" s="60"/>
      <c r="C7" s="87"/>
      <c r="J7" s="298" t="s">
        <v>90</v>
      </c>
      <c r="K7" s="298"/>
      <c r="L7" s="302" t="s">
        <v>91</v>
      </c>
      <c r="M7" s="302"/>
      <c r="N7" s="298" t="s">
        <v>0</v>
      </c>
      <c r="O7" s="298"/>
      <c r="Q7" s="307" t="s">
        <v>111</v>
      </c>
      <c r="R7" s="307"/>
    </row>
    <row r="8" spans="1:21" ht="17" customHeight="1" thickBot="1" x14ac:dyDescent="0.2">
      <c r="B8" s="60"/>
      <c r="C8" s="295" t="s">
        <v>225</v>
      </c>
      <c r="D8" s="296"/>
      <c r="E8" s="296"/>
      <c r="F8" s="296"/>
      <c r="G8" s="296"/>
      <c r="H8" s="296"/>
      <c r="I8" s="297"/>
      <c r="J8" s="306">
        <v>100</v>
      </c>
      <c r="K8" s="306"/>
      <c r="L8" s="303">
        <f t="shared" ref="L8:L19" si="0">N8/J8</f>
        <v>0.65</v>
      </c>
      <c r="M8" s="303"/>
      <c r="N8" s="299">
        <f>'1. Lid y Estr'!K27</f>
        <v>65</v>
      </c>
      <c r="O8" s="299"/>
      <c r="Q8" s="308" t="str">
        <f>IF(L8&gt;0.6,$T$8,$T$9)</f>
        <v>Condición de concursar</v>
      </c>
      <c r="R8" s="309"/>
      <c r="T8" s="128" t="s">
        <v>126</v>
      </c>
      <c r="U8" s="128"/>
    </row>
    <row r="9" spans="1:21" ht="17" customHeight="1" thickBot="1" x14ac:dyDescent="0.25">
      <c r="A9"/>
      <c r="B9"/>
      <c r="C9" s="295" t="s">
        <v>226</v>
      </c>
      <c r="D9" s="296"/>
      <c r="E9" s="296"/>
      <c r="F9" s="296"/>
      <c r="G9" s="296"/>
      <c r="H9" s="296"/>
      <c r="I9" s="297"/>
      <c r="J9" s="306">
        <v>100</v>
      </c>
      <c r="K9" s="306"/>
      <c r="L9" s="303">
        <f t="shared" si="0"/>
        <v>0.45</v>
      </c>
      <c r="M9" s="303"/>
      <c r="N9" s="299">
        <f>'2. Cult y CapHum'!K28</f>
        <v>45</v>
      </c>
      <c r="O9" s="299"/>
      <c r="P9"/>
      <c r="Q9" s="308" t="str">
        <f t="shared" ref="Q9" si="1">IF(L9&gt;0.6,$T$8,$T$9)</f>
        <v>Seguir trabajando</v>
      </c>
      <c r="R9" s="309"/>
      <c r="T9" s="128" t="s">
        <v>112</v>
      </c>
      <c r="U9" s="128"/>
    </row>
    <row r="10" spans="1:21" ht="17" customHeight="1" thickBot="1" x14ac:dyDescent="0.25">
      <c r="A10"/>
      <c r="B10" s="60"/>
      <c r="C10" s="295" t="s">
        <v>106</v>
      </c>
      <c r="D10" s="296"/>
      <c r="E10" s="296"/>
      <c r="F10" s="296"/>
      <c r="G10" s="296"/>
      <c r="H10" s="296"/>
      <c r="I10" s="297"/>
      <c r="J10" s="323">
        <f>SUM(J11:K18)</f>
        <v>400</v>
      </c>
      <c r="K10" s="324"/>
      <c r="L10" s="304">
        <f t="shared" si="0"/>
        <v>0.52500000000000002</v>
      </c>
      <c r="M10" s="305"/>
      <c r="N10" s="300">
        <f>SUM(N11:O18)</f>
        <v>210</v>
      </c>
      <c r="O10" s="301"/>
      <c r="P10"/>
      <c r="Q10" s="308" t="str">
        <f>IF(L10&gt;0.4,$T$8,$T$9)</f>
        <v>Condición de concursar</v>
      </c>
      <c r="R10" s="309"/>
    </row>
    <row r="11" spans="1:21" ht="17" customHeight="1" x14ac:dyDescent="0.2">
      <c r="A11"/>
      <c r="B11" s="60"/>
      <c r="C11" s="111"/>
      <c r="D11" s="112" t="s">
        <v>227</v>
      </c>
      <c r="E11" s="105"/>
      <c r="F11" s="105"/>
      <c r="G11" s="105"/>
      <c r="H11" s="105"/>
      <c r="I11" s="156"/>
      <c r="J11" s="327">
        <v>50</v>
      </c>
      <c r="K11" s="327"/>
      <c r="L11" s="328">
        <f>N11/J11</f>
        <v>0.25</v>
      </c>
      <c r="M11" s="328"/>
      <c r="N11" s="327">
        <f>'3.1 Plataf. Digitales'!K22</f>
        <v>12.5</v>
      </c>
      <c r="O11" s="327"/>
      <c r="P11"/>
      <c r="Q11"/>
      <c r="R11"/>
    </row>
    <row r="12" spans="1:21" ht="17" customHeight="1" x14ac:dyDescent="0.2">
      <c r="A12"/>
      <c r="B12" s="60"/>
      <c r="C12" s="106"/>
      <c r="D12" s="108" t="s">
        <v>234</v>
      </c>
      <c r="E12" s="109"/>
      <c r="F12" s="109"/>
      <c r="G12" s="109"/>
      <c r="H12" s="109"/>
      <c r="I12" s="155"/>
      <c r="J12" s="342">
        <v>50</v>
      </c>
      <c r="K12" s="342"/>
      <c r="L12" s="343">
        <f>N12/J12</f>
        <v>0.7</v>
      </c>
      <c r="M12" s="343"/>
      <c r="N12" s="342">
        <f>'3.2 Des Dig PyS'!K22</f>
        <v>35</v>
      </c>
      <c r="O12" s="342"/>
      <c r="P12"/>
      <c r="Q12"/>
      <c r="R12"/>
    </row>
    <row r="13" spans="1:21" ht="17" customHeight="1" x14ac:dyDescent="0.2">
      <c r="A13"/>
      <c r="B13" s="60"/>
      <c r="C13" s="106"/>
      <c r="D13" s="108" t="s">
        <v>228</v>
      </c>
      <c r="E13" s="109"/>
      <c r="F13" s="109"/>
      <c r="G13" s="109"/>
      <c r="H13" s="109"/>
      <c r="I13" s="155"/>
      <c r="J13" s="342">
        <v>50</v>
      </c>
      <c r="K13" s="342"/>
      <c r="L13" s="343">
        <f>N13/J13</f>
        <v>0.6</v>
      </c>
      <c r="M13" s="343"/>
      <c r="N13" s="342">
        <f>'3.3 Mobile y Tracking'!K22</f>
        <v>30</v>
      </c>
      <c r="O13" s="342"/>
      <c r="P13"/>
      <c r="Q13"/>
      <c r="R13"/>
    </row>
    <row r="14" spans="1:21" ht="17" customHeight="1" x14ac:dyDescent="0.2">
      <c r="A14"/>
      <c r="B14" s="60"/>
      <c r="C14" s="106"/>
      <c r="D14" s="108" t="s">
        <v>229</v>
      </c>
      <c r="E14" s="108"/>
      <c r="F14" s="108"/>
      <c r="G14" s="108"/>
      <c r="H14" s="108"/>
      <c r="I14" s="108"/>
      <c r="J14" s="347">
        <v>50</v>
      </c>
      <c r="K14" s="347"/>
      <c r="L14" s="343">
        <f t="shared" ref="L14:L18" si="2">N14/J14</f>
        <v>0.2</v>
      </c>
      <c r="M14" s="343"/>
      <c r="N14" s="342">
        <f>'3.4 CRM'!K22</f>
        <v>10</v>
      </c>
      <c r="O14" s="342"/>
      <c r="P14"/>
      <c r="Q14"/>
      <c r="R14"/>
    </row>
    <row r="15" spans="1:21" s="77" customFormat="1" ht="27.75" customHeight="1" x14ac:dyDescent="0.2">
      <c r="A15" s="1"/>
      <c r="C15" s="164"/>
      <c r="D15" s="352" t="s">
        <v>233</v>
      </c>
      <c r="E15" s="352"/>
      <c r="F15" s="352"/>
      <c r="G15" s="352"/>
      <c r="H15" s="352"/>
      <c r="I15" s="353"/>
      <c r="J15" s="348">
        <v>50</v>
      </c>
      <c r="K15" s="348"/>
      <c r="L15" s="349">
        <f t="shared" si="2"/>
        <v>0.6</v>
      </c>
      <c r="M15" s="349"/>
      <c r="N15" s="348">
        <f>'3.5 ML_RBT_IA_IoT'!K22</f>
        <v>30</v>
      </c>
      <c r="O15" s="348"/>
      <c r="P15" s="1"/>
      <c r="Q15" s="5"/>
      <c r="R15" s="5"/>
      <c r="T15" s="165"/>
    </row>
    <row r="16" spans="1:21" ht="17" customHeight="1" x14ac:dyDescent="0.2">
      <c r="A16"/>
      <c r="B16" s="60"/>
      <c r="C16" s="157"/>
      <c r="D16" s="108" t="s">
        <v>230</v>
      </c>
      <c r="E16" s="108"/>
      <c r="F16" s="108"/>
      <c r="G16" s="108"/>
      <c r="H16" s="159"/>
      <c r="I16" s="160"/>
      <c r="J16" s="342">
        <v>50</v>
      </c>
      <c r="K16" s="342"/>
      <c r="L16" s="343">
        <f t="shared" si="2"/>
        <v>0.6</v>
      </c>
      <c r="M16" s="343"/>
      <c r="N16" s="317">
        <f>'3.6 Cloud'!K22</f>
        <v>30</v>
      </c>
      <c r="O16" s="318"/>
      <c r="P16"/>
      <c r="Q16"/>
      <c r="R16"/>
    </row>
    <row r="17" spans="1:18" ht="17" customHeight="1" x14ac:dyDescent="0.2">
      <c r="A17"/>
      <c r="B17" s="60"/>
      <c r="C17" s="157"/>
      <c r="D17" s="108" t="s">
        <v>231</v>
      </c>
      <c r="E17" s="108"/>
      <c r="F17" s="108"/>
      <c r="G17" s="108"/>
      <c r="H17" s="159"/>
      <c r="I17" s="160"/>
      <c r="J17" s="347">
        <v>50</v>
      </c>
      <c r="K17" s="347"/>
      <c r="L17" s="343">
        <f t="shared" si="2"/>
        <v>0.65</v>
      </c>
      <c r="M17" s="343"/>
      <c r="N17" s="317">
        <f>'3.7 IntDatos y Analytics'!K22</f>
        <v>32.5</v>
      </c>
      <c r="O17" s="318"/>
      <c r="P17"/>
      <c r="Q17"/>
      <c r="R17"/>
    </row>
    <row r="18" spans="1:18" ht="17" customHeight="1" thickBot="1" x14ac:dyDescent="0.25">
      <c r="A18"/>
      <c r="B18" s="60"/>
      <c r="C18" s="107"/>
      <c r="D18" s="108" t="s">
        <v>232</v>
      </c>
      <c r="E18" s="108"/>
      <c r="F18" s="108"/>
      <c r="G18" s="108"/>
      <c r="H18" s="159"/>
      <c r="I18" s="161"/>
      <c r="J18" s="342">
        <v>50</v>
      </c>
      <c r="K18" s="342"/>
      <c r="L18" s="343">
        <f t="shared" si="2"/>
        <v>0.6</v>
      </c>
      <c r="M18" s="343"/>
      <c r="N18" s="361">
        <f>'3.8 Seg Datos y BKCH'!K22</f>
        <v>30</v>
      </c>
      <c r="O18" s="361"/>
      <c r="P18"/>
      <c r="Q18"/>
      <c r="R18"/>
    </row>
    <row r="19" spans="1:18" ht="17" customHeight="1" thickBot="1" x14ac:dyDescent="0.25">
      <c r="A19"/>
      <c r="B19"/>
      <c r="C19" s="295" t="s">
        <v>107</v>
      </c>
      <c r="D19" s="296"/>
      <c r="E19" s="296"/>
      <c r="F19" s="296"/>
      <c r="G19" s="296"/>
      <c r="H19" s="296"/>
      <c r="I19" s="297"/>
      <c r="J19" s="323">
        <f>SUM(J20:K22)</f>
        <v>400</v>
      </c>
      <c r="K19" s="324"/>
      <c r="L19" s="304">
        <f t="shared" si="0"/>
        <v>0.43125000000000002</v>
      </c>
      <c r="M19" s="305"/>
      <c r="N19" s="325">
        <f>SUM(N20:O22)</f>
        <v>172.5</v>
      </c>
      <c r="O19" s="326"/>
      <c r="P19"/>
      <c r="Q19" s="308" t="str">
        <f t="shared" ref="Q19" si="3">IF(L19&gt;0.6,$T$8,$T$9)</f>
        <v>Seguir trabajando</v>
      </c>
      <c r="R19" s="309"/>
    </row>
    <row r="20" spans="1:18" ht="17" customHeight="1" x14ac:dyDescent="0.2">
      <c r="A20"/>
      <c r="B20"/>
      <c r="C20" s="153"/>
      <c r="D20" s="124" t="s">
        <v>250</v>
      </c>
      <c r="E20" s="124"/>
      <c r="F20" s="124"/>
      <c r="G20" s="124"/>
      <c r="H20" s="124"/>
      <c r="I20" s="124"/>
      <c r="J20" s="344">
        <v>50</v>
      </c>
      <c r="K20" s="344"/>
      <c r="L20" s="345">
        <f>N20/J20</f>
        <v>0.75</v>
      </c>
      <c r="M20" s="345"/>
      <c r="N20" s="346">
        <f>'4.1 Res Lid y Estr'!K327</f>
        <v>37.5</v>
      </c>
      <c r="O20" s="346"/>
      <c r="P20"/>
      <c r="Q20" s="152"/>
      <c r="R20" s="152"/>
    </row>
    <row r="21" spans="1:18" ht="17" customHeight="1" x14ac:dyDescent="0.2">
      <c r="A21"/>
      <c r="B21"/>
      <c r="C21" s="106"/>
      <c r="D21" s="109" t="s">
        <v>251</v>
      </c>
      <c r="E21" s="109"/>
      <c r="F21" s="109"/>
      <c r="G21" s="109"/>
      <c r="H21" s="109"/>
      <c r="I21" s="155"/>
      <c r="J21" s="354">
        <v>50</v>
      </c>
      <c r="K21" s="354"/>
      <c r="L21" s="359">
        <f>N21/J21</f>
        <v>0.75</v>
      </c>
      <c r="M21" s="359"/>
      <c r="N21" s="360">
        <f>'4.2 Res Cult y CapHum'!K327</f>
        <v>37.5</v>
      </c>
      <c r="O21" s="360"/>
      <c r="P21"/>
      <c r="Q21" s="152"/>
      <c r="R21" s="152"/>
    </row>
    <row r="22" spans="1:18" ht="17" customHeight="1" x14ac:dyDescent="0.2">
      <c r="A22"/>
      <c r="B22"/>
      <c r="C22" s="106"/>
      <c r="D22" s="109" t="s">
        <v>252</v>
      </c>
      <c r="E22" s="109"/>
      <c r="F22" s="109"/>
      <c r="G22" s="109"/>
      <c r="H22" s="109"/>
      <c r="I22" s="155"/>
      <c r="J22" s="354">
        <f>SUM(J23:K30)</f>
        <v>300</v>
      </c>
      <c r="K22" s="354"/>
      <c r="L22" s="355">
        <f>N22/J22</f>
        <v>0.32500000000000001</v>
      </c>
      <c r="M22" s="356"/>
      <c r="N22" s="357">
        <f>SUM(N23:O30)</f>
        <v>97.5</v>
      </c>
      <c r="O22" s="358"/>
      <c r="P22"/>
      <c r="Q22" s="152"/>
      <c r="R22" s="152"/>
    </row>
    <row r="23" spans="1:18" ht="17" customHeight="1" x14ac:dyDescent="0.2">
      <c r="A23"/>
      <c r="B23"/>
      <c r="C23" s="106"/>
      <c r="D23" s="109"/>
      <c r="E23" s="109" t="s">
        <v>253</v>
      </c>
      <c r="F23" s="109"/>
      <c r="G23" s="109"/>
      <c r="H23" s="109"/>
      <c r="I23" s="155"/>
      <c r="J23" s="317">
        <v>37.5</v>
      </c>
      <c r="K23" s="318"/>
      <c r="L23" s="319">
        <f>N23/J23</f>
        <v>0.2</v>
      </c>
      <c r="M23" s="320"/>
      <c r="N23" s="350">
        <f>'4.3.1 Res SG Pl. Dig.'!K328</f>
        <v>7.5</v>
      </c>
      <c r="O23" s="351"/>
      <c r="P23"/>
      <c r="Q23" s="152"/>
      <c r="R23" s="152"/>
    </row>
    <row r="24" spans="1:18" ht="17" customHeight="1" x14ac:dyDescent="0.2">
      <c r="A24"/>
      <c r="B24"/>
      <c r="C24" s="106"/>
      <c r="D24" s="109"/>
      <c r="E24" s="109" t="s">
        <v>254</v>
      </c>
      <c r="F24" s="109"/>
      <c r="G24" s="109"/>
      <c r="H24" s="109"/>
      <c r="I24" s="155"/>
      <c r="J24" s="317">
        <v>37.5</v>
      </c>
      <c r="K24" s="318"/>
      <c r="L24" s="319">
        <f>N24/J24</f>
        <v>0.3</v>
      </c>
      <c r="M24" s="320"/>
      <c r="N24" s="350">
        <f>'4.3.2 Res SG Des Dig PyS'!K328</f>
        <v>11.25</v>
      </c>
      <c r="O24" s="351"/>
      <c r="P24"/>
      <c r="Q24" s="152"/>
      <c r="R24" s="152"/>
    </row>
    <row r="25" spans="1:18" ht="17" customHeight="1" x14ac:dyDescent="0.2">
      <c r="A25"/>
      <c r="B25"/>
      <c r="C25" s="106"/>
      <c r="D25" s="109"/>
      <c r="E25" s="109" t="s">
        <v>255</v>
      </c>
      <c r="F25" s="109"/>
      <c r="G25" s="109"/>
      <c r="H25" s="109"/>
      <c r="I25" s="155"/>
      <c r="J25" s="317">
        <v>37.5</v>
      </c>
      <c r="K25" s="318"/>
      <c r="L25" s="319">
        <f t="shared" ref="L25:L30" si="4">N25/J25</f>
        <v>0.1</v>
      </c>
      <c r="M25" s="320"/>
      <c r="N25" s="321">
        <f>'4.3.3 Mobile y Tracking'!K328</f>
        <v>3.75</v>
      </c>
      <c r="O25" s="321"/>
      <c r="P25"/>
      <c r="Q25" s="152"/>
      <c r="R25" s="152"/>
    </row>
    <row r="26" spans="1:18" ht="17" customHeight="1" x14ac:dyDescent="0.2">
      <c r="A26"/>
      <c r="B26"/>
      <c r="C26" s="106"/>
      <c r="D26" s="109"/>
      <c r="E26" s="109" t="s">
        <v>256</v>
      </c>
      <c r="F26" s="109"/>
      <c r="G26" s="109"/>
      <c r="H26" s="109"/>
      <c r="I26" s="155"/>
      <c r="J26" s="317">
        <v>37.5</v>
      </c>
      <c r="K26" s="318"/>
      <c r="L26" s="319">
        <f t="shared" si="4"/>
        <v>0.4</v>
      </c>
      <c r="M26" s="320"/>
      <c r="N26" s="321">
        <f>'4.3.4 Res CRM'!K328</f>
        <v>15</v>
      </c>
      <c r="O26" s="321"/>
      <c r="P26"/>
      <c r="Q26" s="152"/>
      <c r="R26" s="152"/>
    </row>
    <row r="27" spans="1:18" ht="17" customHeight="1" x14ac:dyDescent="0.2">
      <c r="A27"/>
      <c r="B27"/>
      <c r="C27" s="106"/>
      <c r="D27" s="159"/>
      <c r="E27" s="109" t="s">
        <v>257</v>
      </c>
      <c r="F27" s="154"/>
      <c r="G27" s="154"/>
      <c r="H27" s="154"/>
      <c r="I27" s="154"/>
      <c r="J27" s="317">
        <v>37.5</v>
      </c>
      <c r="K27" s="318"/>
      <c r="L27" s="319">
        <f t="shared" si="4"/>
        <v>0.4</v>
      </c>
      <c r="M27" s="320"/>
      <c r="N27" s="321">
        <f>'4.3.5 Res ML_RBT_IA_IoT'!K328</f>
        <v>15</v>
      </c>
      <c r="O27" s="321"/>
      <c r="P27"/>
    </row>
    <row r="28" spans="1:18" ht="17" customHeight="1" x14ac:dyDescent="0.2">
      <c r="A28"/>
      <c r="B28"/>
      <c r="C28" s="106"/>
      <c r="D28" s="159"/>
      <c r="E28" s="109" t="s">
        <v>258</v>
      </c>
      <c r="F28" s="109"/>
      <c r="G28" s="109"/>
      <c r="H28" s="109"/>
      <c r="I28" s="109"/>
      <c r="J28" s="317">
        <v>37.5</v>
      </c>
      <c r="K28" s="318"/>
      <c r="L28" s="319">
        <f t="shared" si="4"/>
        <v>0.15</v>
      </c>
      <c r="M28" s="320"/>
      <c r="N28" s="322">
        <f>'4.3.6 Res Cloud'!K328</f>
        <v>5.625</v>
      </c>
      <c r="O28" s="322"/>
      <c r="P28"/>
    </row>
    <row r="29" spans="1:18" ht="17" customHeight="1" x14ac:dyDescent="0.2">
      <c r="A29"/>
      <c r="B29"/>
      <c r="C29" s="157"/>
      <c r="D29" s="163"/>
      <c r="E29" s="109" t="s">
        <v>259</v>
      </c>
      <c r="F29" s="158"/>
      <c r="G29" s="158"/>
      <c r="H29" s="158"/>
      <c r="I29" s="158"/>
      <c r="J29" s="317">
        <v>37.5</v>
      </c>
      <c r="K29" s="318"/>
      <c r="L29" s="319">
        <f t="shared" si="4"/>
        <v>0.8</v>
      </c>
      <c r="M29" s="320"/>
      <c r="N29" s="321">
        <f>'4.3.7 Res IntDatos y Analytics'!K328</f>
        <v>30</v>
      </c>
      <c r="O29" s="321"/>
      <c r="P29"/>
    </row>
    <row r="30" spans="1:18" ht="17" customHeight="1" thickBot="1" x14ac:dyDescent="0.25">
      <c r="A30"/>
      <c r="B30"/>
      <c r="C30" s="107"/>
      <c r="D30" s="162"/>
      <c r="E30" s="110" t="s">
        <v>260</v>
      </c>
      <c r="F30" s="110"/>
      <c r="G30" s="110"/>
      <c r="H30" s="110"/>
      <c r="I30" s="110"/>
      <c r="J30" s="314">
        <v>37.5</v>
      </c>
      <c r="K30" s="315"/>
      <c r="L30" s="312">
        <f t="shared" si="4"/>
        <v>0.25</v>
      </c>
      <c r="M30" s="313"/>
      <c r="N30" s="316">
        <f>'4.3.8 Res Seg Datosy BKCH '!K328</f>
        <v>9.375</v>
      </c>
      <c r="O30" s="316"/>
      <c r="P30"/>
    </row>
    <row r="31" spans="1:18" ht="20" customHeight="1" thickBot="1" x14ac:dyDescent="0.25">
      <c r="A31"/>
      <c r="B31"/>
      <c r="D31" s="329" t="s">
        <v>109</v>
      </c>
      <c r="E31" s="330"/>
      <c r="F31" s="330"/>
      <c r="G31" s="330"/>
      <c r="H31" s="330"/>
      <c r="I31" s="330"/>
      <c r="J31" s="336">
        <f>J8+J9+J10+J19</f>
        <v>1000</v>
      </c>
      <c r="K31" s="337"/>
      <c r="L31" s="333"/>
      <c r="M31" s="334"/>
      <c r="N31" s="334"/>
      <c r="O31" s="335"/>
      <c r="P31"/>
    </row>
    <row r="32" spans="1:18" ht="20" customHeight="1" thickBot="1" x14ac:dyDescent="0.25">
      <c r="A32"/>
      <c r="B32"/>
      <c r="D32" s="331" t="s">
        <v>110</v>
      </c>
      <c r="E32" s="332"/>
      <c r="F32" s="332"/>
      <c r="G32" s="332"/>
      <c r="H32" s="332"/>
      <c r="I32" s="332"/>
      <c r="J32" s="338"/>
      <c r="K32" s="338"/>
      <c r="L32" s="339">
        <f>N32/J31</f>
        <v>0.70250000000000001</v>
      </c>
      <c r="M32" s="340"/>
      <c r="N32" s="341">
        <f>SUM(N8:O19)</f>
        <v>702.5</v>
      </c>
      <c r="O32" s="341"/>
      <c r="P32"/>
    </row>
    <row r="33" spans="1:21" ht="17" customHeight="1" x14ac:dyDescent="0.2">
      <c r="A33"/>
      <c r="B33"/>
      <c r="C33"/>
      <c r="D33"/>
      <c r="E33"/>
      <c r="F33"/>
      <c r="G33"/>
      <c r="H33"/>
      <c r="I33"/>
      <c r="J33"/>
      <c r="K33"/>
      <c r="L33"/>
      <c r="M33"/>
      <c r="N33"/>
      <c r="O33"/>
      <c r="P33"/>
      <c r="Q33"/>
      <c r="R33"/>
      <c r="S33"/>
      <c r="T33" s="143"/>
      <c r="U33"/>
    </row>
    <row r="34" spans="1:21" ht="17" customHeight="1" x14ac:dyDescent="0.2">
      <c r="A34"/>
      <c r="B34"/>
      <c r="C34"/>
      <c r="D34"/>
      <c r="E34"/>
      <c r="F34"/>
      <c r="G34"/>
      <c r="H34"/>
      <c r="I34"/>
      <c r="J34"/>
      <c r="K34"/>
      <c r="L34"/>
      <c r="M34"/>
      <c r="N34"/>
      <c r="O34"/>
      <c r="P34"/>
      <c r="Q34"/>
      <c r="R34"/>
      <c r="S34"/>
      <c r="T34" s="143"/>
      <c r="U34"/>
    </row>
    <row r="35" spans="1:21" ht="20" customHeight="1" x14ac:dyDescent="0.2">
      <c r="A35"/>
      <c r="B35"/>
      <c r="C35"/>
      <c r="D35"/>
      <c r="E35"/>
      <c r="F35"/>
      <c r="G35"/>
      <c r="H35"/>
      <c r="I35"/>
      <c r="J35"/>
      <c r="K35"/>
      <c r="L35"/>
      <c r="M35"/>
      <c r="N35"/>
      <c r="O35"/>
      <c r="P35"/>
      <c r="Q35"/>
      <c r="R35"/>
      <c r="S35"/>
      <c r="T35" s="143"/>
      <c r="U35"/>
    </row>
    <row r="36" spans="1:21" ht="5" customHeight="1" x14ac:dyDescent="0.2">
      <c r="A36"/>
      <c r="B36"/>
      <c r="C36"/>
      <c r="D36"/>
      <c r="E36"/>
      <c r="F36"/>
      <c r="G36"/>
      <c r="H36"/>
      <c r="I36"/>
      <c r="J36"/>
      <c r="K36"/>
      <c r="L36"/>
      <c r="M36"/>
      <c r="N36"/>
      <c r="O36"/>
      <c r="P36"/>
      <c r="Q36"/>
      <c r="R36"/>
      <c r="S36"/>
      <c r="T36" s="143"/>
      <c r="U36"/>
    </row>
    <row r="37" spans="1:21" ht="20" customHeight="1" x14ac:dyDescent="0.2">
      <c r="A37"/>
      <c r="B37"/>
      <c r="C37"/>
      <c r="D37"/>
      <c r="E37"/>
      <c r="F37"/>
      <c r="G37"/>
      <c r="H37"/>
      <c r="I37"/>
      <c r="J37"/>
      <c r="K37"/>
      <c r="L37"/>
      <c r="M37"/>
      <c r="N37"/>
      <c r="O37"/>
      <c r="P37"/>
      <c r="Q37"/>
      <c r="R37"/>
      <c r="S37"/>
      <c r="T37" s="143"/>
      <c r="U37"/>
    </row>
    <row r="38" spans="1:21" ht="20" customHeight="1" x14ac:dyDescent="0.2">
      <c r="A38"/>
      <c r="B38"/>
      <c r="C38"/>
      <c r="D38"/>
      <c r="E38"/>
      <c r="F38"/>
      <c r="G38"/>
      <c r="H38"/>
      <c r="I38"/>
      <c r="J38"/>
      <c r="K38"/>
      <c r="L38"/>
      <c r="M38"/>
      <c r="N38"/>
      <c r="O38"/>
      <c r="P38"/>
      <c r="Q38"/>
      <c r="R38"/>
      <c r="S38"/>
      <c r="T38" s="143"/>
      <c r="U38"/>
    </row>
    <row r="39" spans="1:21" ht="20" customHeight="1" x14ac:dyDescent="0.2">
      <c r="A39"/>
      <c r="B39"/>
      <c r="C39"/>
      <c r="D39"/>
      <c r="E39"/>
      <c r="F39"/>
      <c r="G39"/>
      <c r="H39"/>
      <c r="I39"/>
      <c r="J39"/>
      <c r="K39"/>
      <c r="L39"/>
      <c r="M39"/>
      <c r="N39"/>
      <c r="O39"/>
      <c r="P39"/>
      <c r="Q39"/>
      <c r="R39"/>
      <c r="S39"/>
      <c r="T39" s="143"/>
      <c r="U39"/>
    </row>
    <row r="40" spans="1:21" ht="20" customHeight="1" x14ac:dyDescent="0.2">
      <c r="A40"/>
      <c r="B40"/>
      <c r="C40"/>
      <c r="D40"/>
      <c r="E40"/>
      <c r="F40"/>
      <c r="G40"/>
      <c r="H40"/>
      <c r="I40"/>
      <c r="J40"/>
      <c r="K40"/>
      <c r="L40"/>
      <c r="M40"/>
      <c r="N40"/>
      <c r="O40"/>
      <c r="P40"/>
      <c r="Q40"/>
      <c r="R40"/>
      <c r="S40"/>
      <c r="T40" s="143"/>
      <c r="U40"/>
    </row>
    <row r="41" spans="1:21" ht="20" customHeight="1" x14ac:dyDescent="0.2">
      <c r="A41"/>
      <c r="B41"/>
      <c r="C41"/>
      <c r="D41"/>
      <c r="E41"/>
      <c r="F41"/>
      <c r="G41"/>
      <c r="H41"/>
      <c r="I41"/>
      <c r="J41"/>
      <c r="K41"/>
      <c r="L41"/>
      <c r="M41"/>
      <c r="N41"/>
      <c r="O41"/>
      <c r="P41"/>
      <c r="Q41"/>
      <c r="R41"/>
      <c r="S41"/>
      <c r="T41" s="143"/>
      <c r="U41"/>
    </row>
    <row r="42" spans="1:21" ht="5" customHeight="1" x14ac:dyDescent="0.2">
      <c r="A42"/>
      <c r="B42"/>
      <c r="C42"/>
      <c r="D42"/>
      <c r="E42"/>
      <c r="F42"/>
      <c r="G42"/>
      <c r="H42"/>
      <c r="I42"/>
      <c r="J42"/>
      <c r="K42"/>
      <c r="L42"/>
      <c r="M42"/>
      <c r="N42"/>
      <c r="O42"/>
      <c r="P42"/>
      <c r="Q42"/>
      <c r="R42"/>
      <c r="S42"/>
      <c r="T42" s="143"/>
      <c r="U42"/>
    </row>
    <row r="43" spans="1:21" ht="20" customHeight="1" x14ac:dyDescent="0.2">
      <c r="A43"/>
      <c r="B43"/>
      <c r="C43"/>
      <c r="D43"/>
      <c r="E43"/>
      <c r="F43"/>
      <c r="G43"/>
      <c r="H43"/>
      <c r="I43"/>
      <c r="J43"/>
      <c r="K43"/>
      <c r="L43"/>
      <c r="M43"/>
      <c r="N43"/>
      <c r="O43"/>
      <c r="P43"/>
      <c r="Q43"/>
      <c r="R43"/>
      <c r="S43"/>
      <c r="T43" s="143"/>
      <c r="U43"/>
    </row>
    <row r="44" spans="1:21" ht="60" customHeight="1" x14ac:dyDescent="0.2">
      <c r="A44"/>
      <c r="B44"/>
      <c r="C44"/>
      <c r="D44"/>
      <c r="E44"/>
      <c r="F44"/>
      <c r="G44"/>
      <c r="H44"/>
      <c r="I44"/>
      <c r="J44"/>
      <c r="K44"/>
      <c r="L44"/>
      <c r="M44"/>
      <c r="N44"/>
      <c r="O44"/>
      <c r="P44"/>
      <c r="Q44"/>
      <c r="R44"/>
      <c r="S44"/>
      <c r="T44" s="143"/>
      <c r="U44"/>
    </row>
    <row r="45" spans="1:21" ht="5" customHeight="1" x14ac:dyDescent="0.2">
      <c r="A45"/>
      <c r="B45"/>
      <c r="C45"/>
      <c r="D45"/>
      <c r="E45"/>
      <c r="F45"/>
      <c r="G45"/>
      <c r="H45"/>
      <c r="I45"/>
      <c r="J45"/>
      <c r="K45"/>
      <c r="L45"/>
      <c r="M45"/>
      <c r="N45"/>
      <c r="O45"/>
      <c r="P45"/>
      <c r="Q45"/>
      <c r="R45"/>
      <c r="S45"/>
      <c r="T45" s="143"/>
      <c r="U45"/>
    </row>
    <row r="46" spans="1:21" ht="5" customHeight="1" x14ac:dyDescent="0.2">
      <c r="A46"/>
      <c r="B46"/>
      <c r="C46"/>
      <c r="D46"/>
      <c r="E46"/>
      <c r="F46"/>
      <c r="G46"/>
      <c r="H46"/>
      <c r="I46"/>
      <c r="J46"/>
      <c r="K46"/>
      <c r="L46"/>
      <c r="M46"/>
      <c r="N46"/>
      <c r="O46"/>
      <c r="P46"/>
      <c r="Q46"/>
      <c r="R46"/>
      <c r="S46"/>
      <c r="T46" s="143"/>
      <c r="U46"/>
    </row>
    <row r="47" spans="1:21" ht="5" customHeight="1" x14ac:dyDescent="0.2">
      <c r="A47"/>
      <c r="B47"/>
      <c r="C47"/>
      <c r="D47"/>
      <c r="E47"/>
      <c r="F47"/>
      <c r="G47"/>
      <c r="H47"/>
      <c r="I47"/>
      <c r="J47"/>
      <c r="K47"/>
      <c r="L47"/>
      <c r="M47"/>
      <c r="N47"/>
      <c r="O47"/>
      <c r="P47"/>
      <c r="Q47"/>
      <c r="R47"/>
      <c r="S47"/>
      <c r="T47" s="143"/>
      <c r="U47"/>
    </row>
    <row r="48" spans="1:21" ht="23.25" customHeight="1" x14ac:dyDescent="0.2">
      <c r="A48"/>
      <c r="B48"/>
      <c r="C48"/>
      <c r="D48"/>
      <c r="E48"/>
      <c r="F48"/>
      <c r="G48"/>
      <c r="H48"/>
      <c r="I48"/>
      <c r="J48"/>
      <c r="K48"/>
      <c r="L48"/>
      <c r="M48"/>
      <c r="N48"/>
      <c r="O48"/>
      <c r="P48"/>
      <c r="Q48"/>
      <c r="R48"/>
      <c r="S48"/>
      <c r="T48" s="143"/>
      <c r="U48"/>
    </row>
    <row r="49" spans="1:21" ht="15" x14ac:dyDescent="0.2">
      <c r="A49"/>
      <c r="B49"/>
      <c r="C49"/>
      <c r="D49"/>
      <c r="E49"/>
      <c r="F49"/>
      <c r="G49"/>
      <c r="H49"/>
      <c r="I49"/>
      <c r="J49"/>
      <c r="K49"/>
      <c r="L49"/>
      <c r="M49"/>
      <c r="N49"/>
      <c r="O49"/>
      <c r="P49"/>
      <c r="Q49"/>
      <c r="R49"/>
      <c r="S49"/>
      <c r="T49" s="143"/>
      <c r="U49"/>
    </row>
    <row r="50" spans="1:21" ht="15" x14ac:dyDescent="0.2">
      <c r="A50"/>
      <c r="B50"/>
      <c r="C50"/>
      <c r="D50"/>
      <c r="E50"/>
      <c r="F50"/>
      <c r="G50"/>
      <c r="H50"/>
      <c r="I50"/>
      <c r="J50"/>
      <c r="K50"/>
      <c r="L50"/>
      <c r="M50"/>
      <c r="N50"/>
      <c r="O50"/>
      <c r="P50"/>
      <c r="Q50"/>
      <c r="R50"/>
      <c r="S50"/>
      <c r="T50" s="143"/>
      <c r="U50"/>
    </row>
    <row r="51" spans="1:21" ht="15.75" customHeight="1" x14ac:dyDescent="0.2">
      <c r="A51"/>
      <c r="B51"/>
      <c r="C51"/>
      <c r="D51"/>
      <c r="E51"/>
      <c r="F51"/>
      <c r="G51"/>
      <c r="H51"/>
      <c r="I51"/>
      <c r="J51"/>
      <c r="K51"/>
      <c r="L51"/>
      <c r="M51"/>
      <c r="N51"/>
      <c r="O51"/>
      <c r="P51"/>
      <c r="Q51"/>
      <c r="R51"/>
      <c r="S51"/>
      <c r="T51" s="143"/>
      <c r="U51"/>
    </row>
    <row r="52" spans="1:21" ht="30" customHeight="1" x14ac:dyDescent="0.2">
      <c r="A52"/>
      <c r="B52"/>
      <c r="C52"/>
      <c r="D52"/>
      <c r="E52"/>
      <c r="F52"/>
      <c r="G52"/>
      <c r="H52"/>
      <c r="I52"/>
      <c r="J52"/>
      <c r="K52"/>
      <c r="L52"/>
      <c r="M52"/>
      <c r="N52"/>
      <c r="O52"/>
      <c r="P52"/>
      <c r="Q52"/>
      <c r="R52"/>
      <c r="S52"/>
      <c r="T52" s="143"/>
      <c r="U52"/>
    </row>
    <row r="53" spans="1:21" ht="15" x14ac:dyDescent="0.2">
      <c r="A53"/>
      <c r="B53"/>
      <c r="C53"/>
      <c r="D53"/>
      <c r="E53"/>
      <c r="F53"/>
      <c r="G53"/>
      <c r="H53"/>
      <c r="I53"/>
      <c r="J53"/>
      <c r="K53"/>
      <c r="L53"/>
      <c r="M53"/>
      <c r="N53"/>
      <c r="O53"/>
      <c r="P53"/>
      <c r="Q53"/>
      <c r="R53"/>
      <c r="S53"/>
      <c r="T53" s="143"/>
      <c r="U53"/>
    </row>
    <row r="54" spans="1:21" ht="30" customHeight="1" x14ac:dyDescent="0.2">
      <c r="A54"/>
      <c r="B54"/>
      <c r="C54"/>
      <c r="D54"/>
      <c r="E54"/>
      <c r="F54"/>
      <c r="G54"/>
      <c r="H54"/>
      <c r="I54"/>
      <c r="J54"/>
      <c r="K54"/>
      <c r="L54"/>
      <c r="M54"/>
      <c r="N54"/>
      <c r="O54"/>
      <c r="P54"/>
      <c r="Q54"/>
      <c r="R54"/>
      <c r="S54"/>
      <c r="T54" s="143"/>
      <c r="U54"/>
    </row>
    <row r="55" spans="1:21" ht="15" x14ac:dyDescent="0.2">
      <c r="A55"/>
      <c r="B55"/>
      <c r="C55"/>
      <c r="D55"/>
      <c r="E55"/>
      <c r="F55"/>
      <c r="G55"/>
      <c r="H55"/>
      <c r="I55"/>
      <c r="J55"/>
      <c r="K55"/>
      <c r="L55"/>
      <c r="M55"/>
      <c r="N55"/>
      <c r="O55"/>
      <c r="P55"/>
      <c r="Q55"/>
      <c r="R55"/>
      <c r="S55"/>
      <c r="T55" s="143"/>
      <c r="U55"/>
    </row>
    <row r="56" spans="1:21" ht="30" customHeight="1" x14ac:dyDescent="0.2">
      <c r="A56"/>
      <c r="B56"/>
      <c r="C56"/>
      <c r="D56"/>
      <c r="E56"/>
      <c r="F56"/>
      <c r="G56"/>
      <c r="H56"/>
      <c r="I56"/>
      <c r="J56"/>
      <c r="K56"/>
      <c r="L56"/>
      <c r="M56"/>
      <c r="N56"/>
      <c r="O56"/>
      <c r="P56"/>
      <c r="Q56"/>
      <c r="R56"/>
      <c r="S56"/>
      <c r="T56" s="143"/>
      <c r="U56"/>
    </row>
    <row r="57" spans="1:21" ht="15" x14ac:dyDescent="0.2">
      <c r="A57"/>
      <c r="B57"/>
      <c r="C57"/>
      <c r="D57"/>
      <c r="E57"/>
      <c r="F57"/>
      <c r="G57"/>
      <c r="H57"/>
      <c r="I57"/>
      <c r="J57"/>
      <c r="K57"/>
      <c r="L57"/>
      <c r="M57"/>
      <c r="N57"/>
      <c r="O57"/>
      <c r="P57"/>
      <c r="Q57"/>
      <c r="R57"/>
      <c r="S57"/>
      <c r="T57" s="143"/>
      <c r="U57"/>
    </row>
    <row r="58" spans="1:21" ht="30" customHeight="1" x14ac:dyDescent="0.2">
      <c r="A58"/>
      <c r="B58"/>
      <c r="C58"/>
      <c r="D58"/>
      <c r="E58"/>
      <c r="F58"/>
      <c r="G58"/>
      <c r="H58"/>
      <c r="I58"/>
      <c r="J58"/>
      <c r="K58"/>
      <c r="L58"/>
      <c r="M58"/>
      <c r="N58"/>
      <c r="O58"/>
      <c r="P58"/>
      <c r="Q58"/>
      <c r="R58"/>
      <c r="S58"/>
      <c r="T58" s="143"/>
      <c r="U58"/>
    </row>
    <row r="59" spans="1:21" ht="15" x14ac:dyDescent="0.2">
      <c r="A59"/>
      <c r="B59"/>
      <c r="C59"/>
      <c r="D59"/>
      <c r="E59"/>
      <c r="F59"/>
      <c r="G59"/>
      <c r="H59"/>
      <c r="I59"/>
      <c r="J59"/>
      <c r="K59"/>
      <c r="L59"/>
      <c r="M59"/>
      <c r="N59"/>
      <c r="O59"/>
      <c r="P59"/>
      <c r="Q59"/>
      <c r="R59"/>
      <c r="S59"/>
      <c r="T59" s="143"/>
      <c r="U59"/>
    </row>
    <row r="60" spans="1:21" ht="30" customHeight="1" x14ac:dyDescent="0.2">
      <c r="A60"/>
      <c r="B60"/>
      <c r="C60"/>
      <c r="D60"/>
      <c r="E60"/>
      <c r="F60"/>
      <c r="G60"/>
      <c r="H60"/>
      <c r="I60"/>
      <c r="J60"/>
      <c r="K60"/>
      <c r="L60"/>
      <c r="M60"/>
      <c r="N60"/>
      <c r="O60"/>
      <c r="P60"/>
      <c r="Q60"/>
      <c r="R60"/>
      <c r="S60"/>
      <c r="T60" s="143"/>
      <c r="U60"/>
    </row>
    <row r="61" spans="1:21" ht="15" x14ac:dyDescent="0.2">
      <c r="A61"/>
      <c r="B61"/>
      <c r="C61"/>
      <c r="D61"/>
      <c r="E61"/>
      <c r="F61"/>
      <c r="G61"/>
      <c r="H61"/>
      <c r="I61"/>
      <c r="J61"/>
      <c r="K61"/>
      <c r="L61"/>
      <c r="M61"/>
      <c r="N61"/>
      <c r="O61"/>
      <c r="P61"/>
      <c r="Q61"/>
      <c r="R61"/>
      <c r="S61"/>
      <c r="T61" s="143"/>
      <c r="U61"/>
    </row>
    <row r="62" spans="1:21" ht="30" customHeight="1" x14ac:dyDescent="0.2">
      <c r="A62"/>
      <c r="B62"/>
      <c r="C62"/>
      <c r="D62"/>
      <c r="E62"/>
      <c r="F62"/>
      <c r="G62"/>
      <c r="H62"/>
      <c r="I62"/>
      <c r="J62"/>
      <c r="K62"/>
      <c r="L62"/>
      <c r="M62"/>
      <c r="N62"/>
      <c r="O62"/>
      <c r="P62"/>
      <c r="Q62"/>
      <c r="R62"/>
      <c r="S62"/>
      <c r="T62" s="143"/>
      <c r="U62"/>
    </row>
    <row r="63" spans="1:21" ht="15" x14ac:dyDescent="0.2">
      <c r="A63"/>
      <c r="B63"/>
      <c r="C63"/>
      <c r="D63"/>
      <c r="E63"/>
      <c r="F63"/>
      <c r="G63"/>
      <c r="H63"/>
      <c r="I63"/>
      <c r="J63"/>
      <c r="K63"/>
      <c r="L63"/>
      <c r="M63"/>
      <c r="N63"/>
      <c r="O63"/>
      <c r="P63"/>
      <c r="Q63"/>
      <c r="R63"/>
      <c r="S63"/>
      <c r="T63" s="143"/>
      <c r="U63"/>
    </row>
    <row r="64" spans="1:21" ht="15" x14ac:dyDescent="0.2">
      <c r="A64"/>
      <c r="B64"/>
      <c r="C64"/>
      <c r="D64"/>
      <c r="E64"/>
      <c r="F64"/>
      <c r="G64"/>
      <c r="H64"/>
      <c r="I64"/>
      <c r="J64"/>
      <c r="K64"/>
      <c r="L64"/>
      <c r="M64"/>
      <c r="N64"/>
      <c r="O64"/>
      <c r="P64"/>
      <c r="Q64"/>
      <c r="R64"/>
      <c r="S64"/>
      <c r="T64" s="143"/>
      <c r="U64"/>
    </row>
    <row r="65" spans="1:21" ht="15" x14ac:dyDescent="0.2">
      <c r="A65"/>
      <c r="B65"/>
      <c r="C65"/>
      <c r="D65"/>
      <c r="E65"/>
      <c r="F65"/>
      <c r="G65"/>
      <c r="H65"/>
      <c r="I65"/>
      <c r="J65"/>
      <c r="K65"/>
      <c r="L65"/>
      <c r="M65"/>
      <c r="N65"/>
      <c r="O65"/>
      <c r="P65"/>
      <c r="Q65"/>
      <c r="R65"/>
      <c r="S65"/>
      <c r="T65" s="143"/>
      <c r="U65"/>
    </row>
    <row r="66" spans="1:21" ht="15" x14ac:dyDescent="0.2">
      <c r="A66"/>
      <c r="B66"/>
      <c r="C66"/>
      <c r="D66"/>
      <c r="E66"/>
      <c r="F66"/>
      <c r="G66"/>
      <c r="H66"/>
      <c r="I66"/>
      <c r="J66"/>
      <c r="K66"/>
      <c r="L66"/>
      <c r="M66"/>
      <c r="N66"/>
      <c r="O66"/>
      <c r="P66"/>
      <c r="Q66"/>
      <c r="R66"/>
      <c r="S66"/>
      <c r="T66" s="143"/>
      <c r="U66"/>
    </row>
    <row r="67" spans="1:21" ht="15" x14ac:dyDescent="0.2">
      <c r="A67"/>
      <c r="B67"/>
      <c r="C67"/>
      <c r="D67"/>
      <c r="E67"/>
      <c r="F67"/>
      <c r="G67"/>
      <c r="H67"/>
      <c r="I67"/>
      <c r="J67"/>
      <c r="K67"/>
      <c r="L67"/>
      <c r="M67"/>
      <c r="N67"/>
      <c r="O67"/>
      <c r="P67"/>
      <c r="Q67"/>
      <c r="R67"/>
      <c r="S67"/>
      <c r="T67" s="143"/>
      <c r="U67"/>
    </row>
    <row r="68" spans="1:21" ht="15" x14ac:dyDescent="0.2">
      <c r="A68"/>
      <c r="B68"/>
      <c r="C68"/>
      <c r="D68"/>
      <c r="E68"/>
      <c r="F68"/>
      <c r="G68"/>
      <c r="H68"/>
      <c r="I68"/>
      <c r="J68"/>
      <c r="K68"/>
      <c r="L68"/>
      <c r="M68"/>
      <c r="N68"/>
      <c r="O68"/>
      <c r="P68"/>
      <c r="Q68"/>
      <c r="R68"/>
      <c r="S68"/>
      <c r="T68" s="143"/>
      <c r="U68"/>
    </row>
    <row r="69" spans="1:21" ht="5" customHeight="1" x14ac:dyDescent="0.2">
      <c r="A69"/>
      <c r="B69"/>
      <c r="C69"/>
      <c r="D69"/>
      <c r="E69"/>
      <c r="F69"/>
      <c r="G69"/>
      <c r="H69"/>
      <c r="I69"/>
      <c r="J69"/>
      <c r="K69"/>
      <c r="L69"/>
      <c r="M69"/>
      <c r="N69"/>
      <c r="O69"/>
      <c r="P69"/>
      <c r="Q69"/>
      <c r="R69"/>
      <c r="S69"/>
      <c r="T69" s="143"/>
      <c r="U69"/>
    </row>
    <row r="70" spans="1:21" ht="5" customHeight="1" x14ac:dyDescent="0.2">
      <c r="A70"/>
      <c r="B70"/>
      <c r="C70"/>
      <c r="D70"/>
      <c r="E70"/>
      <c r="F70"/>
      <c r="G70"/>
      <c r="H70"/>
      <c r="I70"/>
      <c r="J70"/>
      <c r="K70"/>
      <c r="L70"/>
      <c r="M70"/>
      <c r="N70"/>
      <c r="O70"/>
      <c r="P70"/>
      <c r="Q70"/>
      <c r="R70"/>
      <c r="S70"/>
      <c r="T70" s="143"/>
      <c r="U70"/>
    </row>
    <row r="71" spans="1:21" ht="5" customHeight="1" x14ac:dyDescent="0.2">
      <c r="A71"/>
      <c r="B71"/>
      <c r="C71"/>
      <c r="D71"/>
      <c r="E71"/>
      <c r="F71"/>
      <c r="G71"/>
      <c r="H71"/>
      <c r="I71"/>
      <c r="J71"/>
      <c r="K71"/>
      <c r="L71"/>
      <c r="M71"/>
      <c r="N71"/>
      <c r="O71"/>
      <c r="P71"/>
      <c r="Q71"/>
      <c r="R71"/>
      <c r="S71"/>
      <c r="T71" s="143"/>
      <c r="U71"/>
    </row>
    <row r="72" spans="1:21" ht="15" x14ac:dyDescent="0.2">
      <c r="A72"/>
      <c r="B72"/>
      <c r="C72"/>
      <c r="D72"/>
      <c r="E72"/>
      <c r="F72"/>
      <c r="G72"/>
      <c r="H72"/>
      <c r="I72"/>
      <c r="J72"/>
      <c r="K72"/>
      <c r="L72"/>
      <c r="M72"/>
      <c r="N72"/>
      <c r="O72"/>
      <c r="P72"/>
      <c r="Q72"/>
      <c r="R72"/>
      <c r="S72"/>
      <c r="T72" s="143"/>
      <c r="U72"/>
    </row>
    <row r="73" spans="1:21" ht="15" x14ac:dyDescent="0.2">
      <c r="A73"/>
      <c r="B73"/>
      <c r="C73"/>
      <c r="D73"/>
      <c r="E73"/>
      <c r="F73"/>
      <c r="G73"/>
      <c r="H73"/>
      <c r="I73"/>
      <c r="J73"/>
      <c r="K73"/>
      <c r="L73"/>
      <c r="M73"/>
      <c r="N73"/>
      <c r="O73"/>
      <c r="P73"/>
      <c r="Q73"/>
      <c r="R73"/>
      <c r="S73"/>
      <c r="T73" s="143"/>
      <c r="U73"/>
    </row>
    <row r="74" spans="1:21" ht="15" x14ac:dyDescent="0.2">
      <c r="A74"/>
      <c r="B74"/>
      <c r="C74"/>
      <c r="D74"/>
      <c r="E74"/>
      <c r="F74"/>
      <c r="G74"/>
      <c r="H74"/>
      <c r="I74"/>
      <c r="J74"/>
      <c r="K74"/>
      <c r="L74"/>
      <c r="M74"/>
      <c r="N74"/>
      <c r="O74"/>
      <c r="P74"/>
      <c r="Q74"/>
      <c r="R74"/>
      <c r="S74"/>
      <c r="T74" s="143"/>
      <c r="U74"/>
    </row>
    <row r="75" spans="1:21" ht="15" x14ac:dyDescent="0.2">
      <c r="A75"/>
      <c r="B75"/>
      <c r="C75"/>
      <c r="D75"/>
      <c r="E75"/>
      <c r="F75"/>
      <c r="G75"/>
      <c r="H75"/>
      <c r="I75"/>
      <c r="J75"/>
      <c r="K75"/>
      <c r="L75"/>
      <c r="M75"/>
      <c r="N75"/>
      <c r="O75"/>
      <c r="P75"/>
      <c r="Q75"/>
      <c r="R75"/>
      <c r="S75"/>
      <c r="T75" s="143"/>
      <c r="U75"/>
    </row>
    <row r="76" spans="1:21" ht="30" customHeight="1" x14ac:dyDescent="0.2">
      <c r="A76"/>
      <c r="B76"/>
      <c r="C76"/>
      <c r="D76"/>
      <c r="E76"/>
      <c r="F76"/>
      <c r="G76"/>
      <c r="H76"/>
      <c r="I76"/>
      <c r="J76"/>
      <c r="K76"/>
      <c r="L76"/>
      <c r="M76"/>
      <c r="N76"/>
      <c r="O76"/>
      <c r="P76"/>
      <c r="Q76"/>
      <c r="R76"/>
      <c r="S76"/>
      <c r="T76" s="143"/>
      <c r="U76"/>
    </row>
    <row r="77" spans="1:21" ht="15" customHeight="1" x14ac:dyDescent="0.2">
      <c r="A77"/>
      <c r="B77"/>
      <c r="C77"/>
      <c r="D77"/>
      <c r="E77"/>
      <c r="F77"/>
      <c r="G77"/>
      <c r="H77"/>
      <c r="I77"/>
      <c r="J77"/>
      <c r="K77"/>
      <c r="L77"/>
      <c r="M77"/>
      <c r="N77"/>
      <c r="O77"/>
      <c r="P77"/>
      <c r="Q77"/>
      <c r="R77"/>
      <c r="S77"/>
      <c r="T77" s="143"/>
      <c r="U77"/>
    </row>
    <row r="78" spans="1:21" ht="30" customHeight="1" x14ac:dyDescent="0.2">
      <c r="A78"/>
      <c r="B78"/>
      <c r="C78"/>
      <c r="D78"/>
      <c r="E78"/>
      <c r="F78"/>
      <c r="G78"/>
      <c r="H78"/>
      <c r="I78"/>
      <c r="J78"/>
      <c r="K78"/>
      <c r="L78"/>
      <c r="M78"/>
      <c r="N78"/>
      <c r="O78"/>
      <c r="P78"/>
      <c r="Q78"/>
      <c r="R78"/>
      <c r="S78"/>
      <c r="T78" s="143"/>
      <c r="U78"/>
    </row>
    <row r="79" spans="1:21" ht="15" x14ac:dyDescent="0.2">
      <c r="A79"/>
      <c r="B79"/>
      <c r="C79"/>
      <c r="D79"/>
      <c r="E79"/>
      <c r="F79"/>
      <c r="G79"/>
      <c r="H79"/>
      <c r="I79"/>
      <c r="J79"/>
      <c r="K79"/>
      <c r="L79"/>
      <c r="M79"/>
      <c r="N79"/>
      <c r="O79"/>
      <c r="P79"/>
      <c r="Q79"/>
      <c r="R79"/>
      <c r="S79"/>
      <c r="T79" s="143"/>
      <c r="U79"/>
    </row>
    <row r="80" spans="1:21" ht="30" customHeight="1" x14ac:dyDescent="0.2">
      <c r="A80"/>
      <c r="B80"/>
      <c r="C80"/>
      <c r="D80"/>
      <c r="E80"/>
      <c r="F80"/>
      <c r="G80"/>
      <c r="H80"/>
      <c r="I80"/>
      <c r="J80"/>
      <c r="K80"/>
      <c r="L80"/>
      <c r="M80"/>
      <c r="N80"/>
      <c r="O80"/>
      <c r="P80"/>
      <c r="Q80"/>
      <c r="R80"/>
      <c r="S80"/>
      <c r="T80" s="143"/>
      <c r="U80"/>
    </row>
    <row r="81" spans="1:23" ht="15" x14ac:dyDescent="0.2">
      <c r="A81"/>
      <c r="B81"/>
      <c r="C81"/>
      <c r="D81"/>
      <c r="E81"/>
      <c r="F81"/>
      <c r="G81"/>
      <c r="H81"/>
      <c r="I81"/>
      <c r="J81"/>
      <c r="K81"/>
      <c r="L81"/>
      <c r="M81"/>
      <c r="N81"/>
      <c r="O81"/>
      <c r="P81"/>
      <c r="Q81"/>
      <c r="R81"/>
      <c r="S81"/>
      <c r="T81" s="143"/>
      <c r="U81"/>
    </row>
    <row r="82" spans="1:23" ht="30" customHeight="1" x14ac:dyDescent="0.2">
      <c r="A82"/>
      <c r="B82"/>
      <c r="C82"/>
      <c r="D82"/>
      <c r="E82"/>
      <c r="F82"/>
      <c r="G82"/>
      <c r="H82"/>
      <c r="I82"/>
      <c r="J82"/>
      <c r="K82"/>
      <c r="L82"/>
      <c r="M82"/>
      <c r="N82"/>
      <c r="O82"/>
      <c r="P82"/>
      <c r="Q82"/>
      <c r="R82"/>
      <c r="S82"/>
      <c r="T82" s="143"/>
      <c r="U82"/>
      <c r="V82"/>
      <c r="W82"/>
    </row>
    <row r="83" spans="1:23" ht="15" x14ac:dyDescent="0.2">
      <c r="A83"/>
      <c r="B83"/>
      <c r="C83"/>
      <c r="D83"/>
      <c r="E83"/>
      <c r="F83"/>
      <c r="G83"/>
      <c r="H83"/>
      <c r="I83"/>
      <c r="J83"/>
      <c r="K83"/>
      <c r="L83"/>
      <c r="M83"/>
      <c r="N83"/>
      <c r="O83"/>
      <c r="P83"/>
      <c r="Q83"/>
      <c r="R83"/>
      <c r="S83"/>
      <c r="T83" s="143"/>
      <c r="U83"/>
      <c r="V83"/>
      <c r="W83"/>
    </row>
    <row r="84" spans="1:23" ht="30" customHeight="1" x14ac:dyDescent="0.2">
      <c r="A84"/>
      <c r="B84"/>
      <c r="C84"/>
      <c r="D84"/>
      <c r="E84"/>
      <c r="F84"/>
      <c r="G84"/>
      <c r="H84"/>
      <c r="I84"/>
      <c r="J84"/>
      <c r="K84"/>
      <c r="L84"/>
      <c r="M84"/>
      <c r="N84"/>
      <c r="O84"/>
      <c r="P84"/>
      <c r="Q84"/>
      <c r="R84"/>
      <c r="S84"/>
      <c r="T84" s="143"/>
      <c r="U84"/>
      <c r="V84"/>
      <c r="W84"/>
    </row>
    <row r="85" spans="1:23" ht="15" x14ac:dyDescent="0.2">
      <c r="A85"/>
      <c r="B85"/>
      <c r="C85"/>
      <c r="D85"/>
      <c r="E85"/>
      <c r="F85"/>
      <c r="G85"/>
      <c r="H85"/>
      <c r="I85"/>
      <c r="J85"/>
      <c r="K85"/>
      <c r="L85"/>
      <c r="M85"/>
      <c r="N85"/>
      <c r="O85"/>
      <c r="P85"/>
      <c r="Q85"/>
      <c r="R85"/>
      <c r="S85"/>
      <c r="T85" s="143"/>
      <c r="U85"/>
      <c r="V85"/>
      <c r="W85"/>
    </row>
    <row r="86" spans="1:23" ht="30" customHeight="1" x14ac:dyDescent="0.2">
      <c r="A86"/>
      <c r="B86"/>
      <c r="C86"/>
      <c r="D86"/>
      <c r="E86"/>
      <c r="F86"/>
      <c r="G86"/>
      <c r="H86"/>
      <c r="I86"/>
      <c r="J86"/>
      <c r="K86"/>
      <c r="L86"/>
      <c r="M86"/>
      <c r="N86"/>
      <c r="O86"/>
      <c r="P86"/>
      <c r="Q86"/>
      <c r="R86"/>
      <c r="S86"/>
      <c r="T86" s="143"/>
      <c r="U86"/>
      <c r="V86"/>
      <c r="W86"/>
    </row>
    <row r="87" spans="1:23" ht="15" x14ac:dyDescent="0.2">
      <c r="A87"/>
      <c r="B87"/>
      <c r="C87"/>
      <c r="D87"/>
      <c r="E87"/>
      <c r="F87"/>
      <c r="G87"/>
      <c r="H87"/>
      <c r="I87"/>
      <c r="J87"/>
      <c r="K87"/>
      <c r="L87"/>
      <c r="M87"/>
      <c r="N87"/>
      <c r="O87"/>
      <c r="P87"/>
      <c r="Q87"/>
      <c r="R87"/>
      <c r="S87"/>
      <c r="T87" s="143"/>
      <c r="U87"/>
      <c r="V87"/>
      <c r="W87"/>
    </row>
    <row r="88" spans="1:23" ht="15" x14ac:dyDescent="0.2">
      <c r="A88"/>
      <c r="B88"/>
      <c r="C88"/>
      <c r="D88"/>
      <c r="E88"/>
      <c r="F88"/>
      <c r="G88"/>
      <c r="H88"/>
      <c r="I88"/>
      <c r="J88"/>
      <c r="K88"/>
      <c r="L88"/>
      <c r="M88"/>
      <c r="N88"/>
      <c r="O88"/>
      <c r="P88"/>
      <c r="Q88"/>
      <c r="R88"/>
      <c r="S88"/>
      <c r="T88" s="143"/>
      <c r="U88"/>
      <c r="V88"/>
      <c r="W88"/>
    </row>
    <row r="89" spans="1:23" ht="15" x14ac:dyDescent="0.2">
      <c r="A89"/>
      <c r="B89"/>
      <c r="C89"/>
      <c r="D89"/>
      <c r="E89"/>
      <c r="F89"/>
      <c r="G89"/>
      <c r="H89"/>
      <c r="I89"/>
      <c r="J89"/>
      <c r="K89"/>
      <c r="L89"/>
      <c r="M89"/>
      <c r="N89"/>
      <c r="O89"/>
      <c r="P89"/>
      <c r="Q89"/>
      <c r="R89"/>
      <c r="S89"/>
      <c r="T89" s="143"/>
      <c r="U89"/>
      <c r="V89"/>
      <c r="W89"/>
    </row>
    <row r="90" spans="1:23" ht="15" x14ac:dyDescent="0.2">
      <c r="A90"/>
      <c r="B90"/>
      <c r="C90"/>
      <c r="D90"/>
      <c r="E90"/>
      <c r="F90"/>
      <c r="G90"/>
      <c r="H90"/>
      <c r="I90"/>
      <c r="J90"/>
      <c r="K90"/>
      <c r="L90"/>
      <c r="M90"/>
      <c r="N90"/>
      <c r="O90"/>
      <c r="P90"/>
      <c r="Q90"/>
      <c r="R90"/>
      <c r="S90"/>
      <c r="T90" s="143"/>
      <c r="U90"/>
      <c r="V90"/>
      <c r="W90"/>
    </row>
    <row r="91" spans="1:23" ht="15" x14ac:dyDescent="0.2">
      <c r="A91"/>
      <c r="B91"/>
      <c r="C91"/>
      <c r="D91"/>
      <c r="E91"/>
      <c r="F91"/>
      <c r="G91"/>
      <c r="H91"/>
      <c r="I91"/>
      <c r="J91"/>
      <c r="K91"/>
      <c r="L91"/>
      <c r="M91"/>
      <c r="N91"/>
      <c r="O91"/>
      <c r="P91"/>
      <c r="Q91"/>
      <c r="R91"/>
      <c r="S91"/>
      <c r="T91" s="143"/>
      <c r="U91"/>
      <c r="V91"/>
      <c r="W91"/>
    </row>
    <row r="92" spans="1:23" ht="15" x14ac:dyDescent="0.2">
      <c r="A92"/>
      <c r="B92"/>
      <c r="C92"/>
      <c r="D92"/>
      <c r="E92"/>
      <c r="F92"/>
      <c r="G92"/>
      <c r="H92"/>
      <c r="I92"/>
      <c r="J92"/>
      <c r="K92"/>
      <c r="L92"/>
      <c r="M92"/>
      <c r="N92"/>
      <c r="O92"/>
      <c r="P92"/>
      <c r="Q92"/>
      <c r="R92"/>
      <c r="S92"/>
      <c r="T92" s="143"/>
      <c r="U92"/>
      <c r="V92"/>
      <c r="W92"/>
    </row>
    <row r="93" spans="1:23" ht="5" customHeight="1" x14ac:dyDescent="0.2">
      <c r="A93"/>
      <c r="B93"/>
      <c r="C93"/>
      <c r="D93"/>
      <c r="E93"/>
      <c r="F93"/>
      <c r="G93"/>
      <c r="H93"/>
      <c r="I93"/>
      <c r="J93"/>
      <c r="K93"/>
      <c r="L93"/>
      <c r="M93"/>
      <c r="N93"/>
      <c r="O93"/>
      <c r="P93"/>
      <c r="Q93"/>
      <c r="R93"/>
      <c r="S93"/>
      <c r="T93" s="143"/>
      <c r="U93"/>
      <c r="V93"/>
      <c r="W93"/>
    </row>
    <row r="94" spans="1:23" ht="5" customHeight="1" x14ac:dyDescent="0.2">
      <c r="A94"/>
      <c r="B94"/>
      <c r="C94"/>
      <c r="D94"/>
      <c r="E94"/>
      <c r="F94"/>
      <c r="G94"/>
      <c r="H94"/>
      <c r="I94"/>
      <c r="J94"/>
      <c r="K94"/>
      <c r="L94"/>
      <c r="M94"/>
      <c r="N94"/>
      <c r="O94"/>
      <c r="P94"/>
      <c r="Q94"/>
      <c r="R94"/>
      <c r="S94"/>
      <c r="T94" s="143"/>
      <c r="U94"/>
      <c r="V94"/>
      <c r="W94"/>
    </row>
    <row r="95" spans="1:23" ht="5" customHeight="1" x14ac:dyDescent="0.2">
      <c r="A95"/>
      <c r="B95"/>
      <c r="C95"/>
      <c r="D95"/>
      <c r="E95"/>
      <c r="F95"/>
      <c r="G95"/>
      <c r="H95"/>
      <c r="I95"/>
      <c r="J95"/>
      <c r="K95"/>
      <c r="L95"/>
      <c r="M95"/>
      <c r="N95"/>
      <c r="O95"/>
      <c r="P95"/>
      <c r="Q95"/>
      <c r="R95"/>
      <c r="S95"/>
      <c r="T95" s="143"/>
      <c r="U95"/>
      <c r="V95"/>
      <c r="W95"/>
    </row>
    <row r="96" spans="1:23" ht="15" x14ac:dyDescent="0.2">
      <c r="A96"/>
      <c r="B96"/>
      <c r="C96"/>
      <c r="D96"/>
      <c r="E96"/>
      <c r="F96"/>
      <c r="G96"/>
      <c r="H96"/>
      <c r="I96"/>
      <c r="J96"/>
      <c r="K96"/>
      <c r="L96"/>
      <c r="M96"/>
      <c r="N96"/>
      <c r="O96"/>
      <c r="P96"/>
      <c r="Q96"/>
      <c r="R96"/>
      <c r="S96"/>
      <c r="T96" s="143"/>
      <c r="U96"/>
      <c r="V96"/>
      <c r="W96"/>
    </row>
    <row r="97" spans="1:23" ht="15" x14ac:dyDescent="0.2">
      <c r="A97"/>
      <c r="B97"/>
      <c r="C97"/>
      <c r="D97"/>
      <c r="E97"/>
      <c r="F97"/>
      <c r="G97"/>
      <c r="H97"/>
      <c r="I97"/>
      <c r="J97"/>
      <c r="K97"/>
      <c r="L97"/>
      <c r="M97"/>
      <c r="N97"/>
      <c r="O97"/>
      <c r="P97"/>
      <c r="Q97"/>
      <c r="R97"/>
      <c r="S97"/>
      <c r="T97" s="143"/>
      <c r="U97"/>
      <c r="V97"/>
      <c r="W97"/>
    </row>
    <row r="98" spans="1:23" ht="15" x14ac:dyDescent="0.2">
      <c r="A98"/>
      <c r="B98"/>
      <c r="C98"/>
      <c r="D98"/>
      <c r="E98"/>
      <c r="F98"/>
      <c r="G98"/>
      <c r="H98"/>
      <c r="I98"/>
      <c r="J98"/>
      <c r="K98"/>
      <c r="L98"/>
      <c r="M98"/>
      <c r="N98"/>
      <c r="O98"/>
      <c r="P98"/>
      <c r="Q98"/>
      <c r="R98"/>
      <c r="S98"/>
      <c r="T98" s="143"/>
      <c r="U98"/>
      <c r="V98"/>
      <c r="W98"/>
    </row>
    <row r="99" spans="1:23" ht="15" x14ac:dyDescent="0.2">
      <c r="A99"/>
      <c r="B99"/>
      <c r="C99"/>
      <c r="D99"/>
      <c r="E99"/>
      <c r="F99"/>
      <c r="G99"/>
      <c r="H99"/>
      <c r="I99"/>
      <c r="J99"/>
      <c r="K99"/>
      <c r="L99"/>
      <c r="M99"/>
      <c r="N99"/>
      <c r="O99"/>
      <c r="P99"/>
      <c r="Q99"/>
      <c r="R99"/>
      <c r="S99"/>
      <c r="T99" s="143"/>
      <c r="U99"/>
      <c r="V99"/>
      <c r="W99"/>
    </row>
    <row r="100" spans="1:23" ht="15" x14ac:dyDescent="0.2">
      <c r="A100"/>
      <c r="B100"/>
      <c r="C100"/>
      <c r="D100"/>
      <c r="E100"/>
      <c r="F100"/>
      <c r="G100"/>
      <c r="H100"/>
      <c r="I100"/>
      <c r="J100"/>
      <c r="K100"/>
      <c r="L100"/>
      <c r="M100"/>
      <c r="N100"/>
      <c r="O100"/>
      <c r="P100"/>
      <c r="Q100"/>
      <c r="R100"/>
      <c r="S100"/>
      <c r="T100" s="143"/>
      <c r="U100"/>
      <c r="V100"/>
      <c r="W100"/>
    </row>
    <row r="101" spans="1:23" ht="15" x14ac:dyDescent="0.2">
      <c r="A101"/>
      <c r="B101"/>
      <c r="C101"/>
      <c r="D101"/>
      <c r="E101"/>
      <c r="F101"/>
      <c r="G101"/>
      <c r="H101"/>
      <c r="I101"/>
      <c r="J101"/>
      <c r="K101"/>
      <c r="L101"/>
      <c r="M101"/>
      <c r="N101"/>
      <c r="O101"/>
      <c r="P101"/>
      <c r="Q101"/>
      <c r="R101"/>
      <c r="S101"/>
      <c r="T101" s="143"/>
      <c r="U101"/>
      <c r="V101"/>
      <c r="W101"/>
    </row>
  </sheetData>
  <mergeCells count="95">
    <mergeCell ref="D15:I15"/>
    <mergeCell ref="N16:O16"/>
    <mergeCell ref="N17:O17"/>
    <mergeCell ref="J22:K22"/>
    <mergeCell ref="L22:M22"/>
    <mergeCell ref="N22:O22"/>
    <mergeCell ref="J16:K16"/>
    <mergeCell ref="J17:K17"/>
    <mergeCell ref="L16:M16"/>
    <mergeCell ref="L17:M17"/>
    <mergeCell ref="J21:K21"/>
    <mergeCell ref="L21:M21"/>
    <mergeCell ref="N21:O21"/>
    <mergeCell ref="J18:K18"/>
    <mergeCell ref="L18:M18"/>
    <mergeCell ref="N18:O18"/>
    <mergeCell ref="J26:K26"/>
    <mergeCell ref="L26:M26"/>
    <mergeCell ref="N26:O26"/>
    <mergeCell ref="J23:K23"/>
    <mergeCell ref="J24:K24"/>
    <mergeCell ref="L23:M23"/>
    <mergeCell ref="L24:M24"/>
    <mergeCell ref="N23:O23"/>
    <mergeCell ref="N24:O24"/>
    <mergeCell ref="J25:K25"/>
    <mergeCell ref="L25:M25"/>
    <mergeCell ref="N25:O25"/>
    <mergeCell ref="J20:K20"/>
    <mergeCell ref="L20:M20"/>
    <mergeCell ref="N20:O20"/>
    <mergeCell ref="J14:K14"/>
    <mergeCell ref="L14:M14"/>
    <mergeCell ref="N14:O14"/>
    <mergeCell ref="J15:K15"/>
    <mergeCell ref="L15:M15"/>
    <mergeCell ref="N15:O15"/>
    <mergeCell ref="N11:O11"/>
    <mergeCell ref="J12:K12"/>
    <mergeCell ref="L12:M12"/>
    <mergeCell ref="N12:O12"/>
    <mergeCell ref="J13:K13"/>
    <mergeCell ref="L13:M13"/>
    <mergeCell ref="N13:O13"/>
    <mergeCell ref="D31:I31"/>
    <mergeCell ref="D32:I32"/>
    <mergeCell ref="L31:O31"/>
    <mergeCell ref="J31:K31"/>
    <mergeCell ref="J32:K32"/>
    <mergeCell ref="L32:M32"/>
    <mergeCell ref="N32:O32"/>
    <mergeCell ref="J27:K27"/>
    <mergeCell ref="N28:O28"/>
    <mergeCell ref="N27:O27"/>
    <mergeCell ref="L27:M27"/>
    <mergeCell ref="C9:I9"/>
    <mergeCell ref="J9:K9"/>
    <mergeCell ref="L9:M9"/>
    <mergeCell ref="N9:O9"/>
    <mergeCell ref="J19:K19"/>
    <mergeCell ref="L19:M19"/>
    <mergeCell ref="N19:O19"/>
    <mergeCell ref="J10:K10"/>
    <mergeCell ref="C19:I19"/>
    <mergeCell ref="C10:I10"/>
    <mergeCell ref="J11:K11"/>
    <mergeCell ref="L11:M11"/>
    <mergeCell ref="L30:M30"/>
    <mergeCell ref="J30:K30"/>
    <mergeCell ref="N30:O30"/>
    <mergeCell ref="J28:K28"/>
    <mergeCell ref="L28:M28"/>
    <mergeCell ref="J29:K29"/>
    <mergeCell ref="L29:M29"/>
    <mergeCell ref="N29:O29"/>
    <mergeCell ref="B2:C2"/>
    <mergeCell ref="B5:R5"/>
    <mergeCell ref="B1:R1"/>
    <mergeCell ref="N2:O2"/>
    <mergeCell ref="P2:Q2"/>
    <mergeCell ref="B3:Q3"/>
    <mergeCell ref="Q7:R7"/>
    <mergeCell ref="Q8:R8"/>
    <mergeCell ref="Q9:R9"/>
    <mergeCell ref="Q10:R10"/>
    <mergeCell ref="Q19:R19"/>
    <mergeCell ref="C8:I8"/>
    <mergeCell ref="N7:O7"/>
    <mergeCell ref="N8:O8"/>
    <mergeCell ref="N10:O10"/>
    <mergeCell ref="L7:M7"/>
    <mergeCell ref="L8:M8"/>
    <mergeCell ref="L10:M10"/>
    <mergeCell ref="J7:K7"/>
    <mergeCell ref="J8:K8"/>
  </mergeCells>
  <phoneticPr fontId="69" type="noConversion"/>
  <conditionalFormatting sqref="Q8:R10 Q19">
    <cfRule type="cellIs" dxfId="1" priority="1" operator="equal">
      <formula>$T$9</formula>
    </cfRule>
    <cfRule type="cellIs" dxfId="0" priority="2" operator="equal">
      <formula>$T$8</formula>
    </cfRule>
  </conditionalFormatting>
  <pageMargins left="0.25" right="0.25" top="0.75" bottom="0.75" header="0.3" footer="0.3"/>
  <pageSetup paperSize="9" orientation="landscape" r:id="rId1"/>
  <ignoredErrors>
    <ignoredError sqref="L10 L19 L22"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ED04-625C-4C88-8F91-65E7C4A0B7E9}">
  <dimension ref="A1:W45"/>
  <sheetViews>
    <sheetView topLeftCell="B10" workbookViewId="0">
      <selection activeCell="B25" sqref="B25"/>
    </sheetView>
  </sheetViews>
  <sheetFormatPr baseColWidth="10" defaultColWidth="11.5" defaultRowHeight="13" x14ac:dyDescent="0.15"/>
  <cols>
    <col min="1" max="1" width="12.6640625" style="29" customWidth="1"/>
    <col min="2" max="2" width="11.5" style="29"/>
    <col min="3" max="3" width="15.5" style="29" customWidth="1"/>
    <col min="4" max="16384" width="11.5" style="29"/>
  </cols>
  <sheetData>
    <row r="1" spans="1:23" ht="15" customHeight="1" x14ac:dyDescent="0.15"/>
    <row r="2" spans="1:23" ht="15" customHeight="1" x14ac:dyDescent="0.15">
      <c r="A2" s="30" t="s">
        <v>63</v>
      </c>
      <c r="B2" s="31"/>
      <c r="C2" s="32" t="s">
        <v>64</v>
      </c>
      <c r="D2" s="362" t="s">
        <v>65</v>
      </c>
      <c r="E2" s="363"/>
      <c r="F2" s="363"/>
      <c r="G2" s="363"/>
      <c r="H2" s="363"/>
      <c r="I2" s="363"/>
      <c r="J2" s="31"/>
    </row>
    <row r="3" spans="1:23" ht="30" customHeight="1" x14ac:dyDescent="0.15">
      <c r="A3" s="31"/>
      <c r="B3" s="33" t="s">
        <v>66</v>
      </c>
      <c r="C3" s="31"/>
      <c r="D3" s="34">
        <v>5</v>
      </c>
      <c r="E3" s="34">
        <v>10</v>
      </c>
      <c r="F3" s="34">
        <v>15</v>
      </c>
      <c r="G3" s="34">
        <v>20</v>
      </c>
      <c r="H3" s="34">
        <v>30</v>
      </c>
      <c r="I3" s="34">
        <v>35</v>
      </c>
      <c r="J3" s="34">
        <v>40</v>
      </c>
    </row>
    <row r="4" spans="1:23" ht="30" customHeight="1" x14ac:dyDescent="0.15">
      <c r="A4" s="31"/>
      <c r="B4" s="34">
        <v>0</v>
      </c>
      <c r="C4" s="35" t="s">
        <v>67</v>
      </c>
      <c r="D4" s="36">
        <f t="shared" ref="D4:J4" si="0">D$3*0</f>
        <v>0</v>
      </c>
      <c r="E4" s="36">
        <f t="shared" si="0"/>
        <v>0</v>
      </c>
      <c r="F4" s="36">
        <f t="shared" si="0"/>
        <v>0</v>
      </c>
      <c r="G4" s="36">
        <f t="shared" si="0"/>
        <v>0</v>
      </c>
      <c r="H4" s="36">
        <f t="shared" si="0"/>
        <v>0</v>
      </c>
      <c r="I4" s="36">
        <f t="shared" si="0"/>
        <v>0</v>
      </c>
      <c r="J4" s="36">
        <f t="shared" si="0"/>
        <v>0</v>
      </c>
    </row>
    <row r="5" spans="1:23" ht="30" customHeight="1" x14ac:dyDescent="0.15">
      <c r="A5" s="31"/>
      <c r="B5" s="37">
        <v>0.2</v>
      </c>
      <c r="C5" s="35" t="s">
        <v>68</v>
      </c>
      <c r="D5" s="36">
        <f t="shared" ref="D5:J5" si="1">D$3*0.2</f>
        <v>1</v>
      </c>
      <c r="E5" s="36">
        <f t="shared" si="1"/>
        <v>2</v>
      </c>
      <c r="F5" s="36">
        <f t="shared" si="1"/>
        <v>3</v>
      </c>
      <c r="G5" s="36">
        <f t="shared" si="1"/>
        <v>4</v>
      </c>
      <c r="H5" s="36">
        <f t="shared" si="1"/>
        <v>6</v>
      </c>
      <c r="I5" s="36">
        <f t="shared" si="1"/>
        <v>7</v>
      </c>
      <c r="J5" s="36">
        <f t="shared" si="1"/>
        <v>8</v>
      </c>
    </row>
    <row r="6" spans="1:23" ht="30" customHeight="1" x14ac:dyDescent="0.15">
      <c r="A6" s="31"/>
      <c r="B6" s="37">
        <v>0.6</v>
      </c>
      <c r="C6" s="35" t="s">
        <v>69</v>
      </c>
      <c r="D6" s="36">
        <f t="shared" ref="D6:J6" si="2">D$3*0.6</f>
        <v>3</v>
      </c>
      <c r="E6" s="36">
        <f t="shared" si="2"/>
        <v>6</v>
      </c>
      <c r="F6" s="36">
        <f t="shared" si="2"/>
        <v>9</v>
      </c>
      <c r="G6" s="36">
        <f t="shared" si="2"/>
        <v>12</v>
      </c>
      <c r="H6" s="36">
        <f t="shared" si="2"/>
        <v>18</v>
      </c>
      <c r="I6" s="36">
        <f t="shared" si="2"/>
        <v>21</v>
      </c>
      <c r="J6" s="36">
        <f t="shared" si="2"/>
        <v>24</v>
      </c>
    </row>
    <row r="7" spans="1:23" ht="30" customHeight="1" x14ac:dyDescent="0.15">
      <c r="A7" s="31"/>
      <c r="B7" s="37">
        <v>0.8</v>
      </c>
      <c r="C7" s="35" t="s">
        <v>70</v>
      </c>
      <c r="D7" s="36">
        <f t="shared" ref="D7:J7" si="3">D$3*0.8</f>
        <v>4</v>
      </c>
      <c r="E7" s="36">
        <f t="shared" si="3"/>
        <v>8</v>
      </c>
      <c r="F7" s="36">
        <f t="shared" si="3"/>
        <v>12</v>
      </c>
      <c r="G7" s="36">
        <f t="shared" si="3"/>
        <v>16</v>
      </c>
      <c r="H7" s="36">
        <f t="shared" si="3"/>
        <v>24</v>
      </c>
      <c r="I7" s="36">
        <f t="shared" si="3"/>
        <v>28</v>
      </c>
      <c r="J7" s="36">
        <f t="shared" si="3"/>
        <v>32</v>
      </c>
    </row>
    <row r="8" spans="1:23" ht="30" customHeight="1" x14ac:dyDescent="0.15">
      <c r="A8" s="31"/>
      <c r="B8" s="37">
        <v>1</v>
      </c>
      <c r="C8" s="35" t="s">
        <v>71</v>
      </c>
      <c r="D8" s="36">
        <f t="shared" ref="D8:J8" si="4">D$3*1</f>
        <v>5</v>
      </c>
      <c r="E8" s="36">
        <f t="shared" si="4"/>
        <v>10</v>
      </c>
      <c r="F8" s="36">
        <f t="shared" si="4"/>
        <v>15</v>
      </c>
      <c r="G8" s="36">
        <f t="shared" si="4"/>
        <v>20</v>
      </c>
      <c r="H8" s="36">
        <f t="shared" si="4"/>
        <v>30</v>
      </c>
      <c r="I8" s="36">
        <f t="shared" si="4"/>
        <v>35</v>
      </c>
      <c r="J8" s="36">
        <f t="shared" si="4"/>
        <v>40</v>
      </c>
    </row>
    <row r="9" spans="1:23" ht="30" customHeight="1" x14ac:dyDescent="0.15">
      <c r="A9" s="31"/>
      <c r="B9" s="31"/>
      <c r="C9" s="38"/>
      <c r="D9" s="38"/>
      <c r="E9" s="38"/>
      <c r="F9" s="31"/>
      <c r="G9" s="31"/>
      <c r="H9" s="31"/>
      <c r="I9" s="31"/>
      <c r="J9" s="31"/>
    </row>
    <row r="10" spans="1:23" ht="44.25" customHeight="1" x14ac:dyDescent="0.15">
      <c r="A10" s="102" t="s">
        <v>74</v>
      </c>
      <c r="B10" s="126" t="s">
        <v>93</v>
      </c>
      <c r="C10" s="45">
        <v>0</v>
      </c>
      <c r="D10" s="45">
        <v>5</v>
      </c>
      <c r="E10" s="45">
        <v>10</v>
      </c>
      <c r="F10" s="45">
        <v>15</v>
      </c>
      <c r="G10" s="45">
        <v>20</v>
      </c>
      <c r="H10" s="45">
        <v>25</v>
      </c>
      <c r="I10" s="45">
        <v>30</v>
      </c>
      <c r="J10" s="45">
        <v>35</v>
      </c>
      <c r="K10" s="45">
        <v>40</v>
      </c>
      <c r="L10" s="45">
        <v>45</v>
      </c>
      <c r="M10" s="45">
        <v>50</v>
      </c>
      <c r="N10" s="45">
        <v>55</v>
      </c>
      <c r="O10" s="45">
        <v>60</v>
      </c>
      <c r="P10" s="45">
        <v>65</v>
      </c>
      <c r="Q10" s="45">
        <v>70</v>
      </c>
      <c r="R10" s="45">
        <v>75</v>
      </c>
      <c r="S10" s="45">
        <v>80</v>
      </c>
      <c r="T10" s="45">
        <v>85</v>
      </c>
      <c r="U10" s="45">
        <v>90</v>
      </c>
      <c r="V10" s="45">
        <v>95</v>
      </c>
      <c r="W10" s="45">
        <v>100</v>
      </c>
    </row>
    <row r="11" spans="1:23" ht="30" customHeight="1" x14ac:dyDescent="0.15"/>
    <row r="12" spans="1:23" ht="15" customHeight="1" x14ac:dyDescent="0.15">
      <c r="A12" s="101" t="s">
        <v>77</v>
      </c>
      <c r="H12" s="101" t="s">
        <v>84</v>
      </c>
      <c r="M12" s="101" t="s">
        <v>94</v>
      </c>
    </row>
    <row r="13" spans="1:23" ht="15" customHeight="1" x14ac:dyDescent="0.15">
      <c r="H13" s="46" t="s">
        <v>89</v>
      </c>
      <c r="M13" s="46" t="s">
        <v>96</v>
      </c>
    </row>
    <row r="14" spans="1:23" ht="15" customHeight="1" x14ac:dyDescent="0.15">
      <c r="A14" s="46" t="s">
        <v>78</v>
      </c>
      <c r="B14" s="46" t="s">
        <v>79</v>
      </c>
      <c r="C14" s="46" t="s">
        <v>80</v>
      </c>
      <c r="H14" s="46" t="s">
        <v>88</v>
      </c>
      <c r="M14" s="46" t="s">
        <v>95</v>
      </c>
    </row>
    <row r="15" spans="1:23" ht="15" customHeight="1" x14ac:dyDescent="0.15">
      <c r="A15" s="61">
        <v>0</v>
      </c>
      <c r="B15" s="61">
        <v>5</v>
      </c>
      <c r="C15" s="61">
        <v>0</v>
      </c>
      <c r="H15" s="46" t="s">
        <v>85</v>
      </c>
    </row>
    <row r="16" spans="1:23" ht="15" customHeight="1" x14ac:dyDescent="0.15">
      <c r="A16" s="61">
        <v>5</v>
      </c>
      <c r="B16" s="61">
        <v>8.5</v>
      </c>
      <c r="C16" s="61">
        <v>5</v>
      </c>
      <c r="H16" s="46" t="s">
        <v>87</v>
      </c>
    </row>
    <row r="17" spans="1:8" ht="15" customHeight="1" x14ac:dyDescent="0.15">
      <c r="A17" s="61">
        <v>8.5</v>
      </c>
      <c r="B17" s="61">
        <v>12.5</v>
      </c>
      <c r="C17" s="61">
        <v>10</v>
      </c>
      <c r="H17" s="46" t="s">
        <v>86</v>
      </c>
    </row>
    <row r="18" spans="1:8" ht="15" customHeight="1" x14ac:dyDescent="0.15">
      <c r="A18" s="61">
        <v>12.5</v>
      </c>
      <c r="B18" s="61">
        <v>17.5</v>
      </c>
      <c r="C18" s="61">
        <v>15</v>
      </c>
    </row>
    <row r="19" spans="1:8" ht="15" customHeight="1" x14ac:dyDescent="0.15">
      <c r="A19" s="61">
        <v>17.5</v>
      </c>
      <c r="B19" s="61">
        <v>22.5</v>
      </c>
      <c r="C19" s="61">
        <v>20</v>
      </c>
    </row>
    <row r="20" spans="1:8" ht="15" customHeight="1" x14ac:dyDescent="0.15">
      <c r="A20" s="61">
        <v>22.51</v>
      </c>
      <c r="B20" s="61">
        <v>27.5</v>
      </c>
      <c r="C20" s="61">
        <v>25</v>
      </c>
    </row>
    <row r="21" spans="1:8" ht="15" customHeight="1" x14ac:dyDescent="0.15">
      <c r="A21" s="61">
        <v>27.51</v>
      </c>
      <c r="B21" s="61">
        <v>32.5</v>
      </c>
      <c r="C21" s="61">
        <v>30</v>
      </c>
    </row>
    <row r="22" spans="1:8" ht="15" customHeight="1" x14ac:dyDescent="0.15">
      <c r="A22" s="61">
        <v>32.51</v>
      </c>
      <c r="B22" s="61">
        <v>37.5</v>
      </c>
      <c r="C22" s="61">
        <v>35</v>
      </c>
    </row>
    <row r="23" spans="1:8" ht="15" customHeight="1" x14ac:dyDescent="0.15">
      <c r="A23" s="61">
        <v>37.51</v>
      </c>
      <c r="B23" s="61">
        <v>42.5</v>
      </c>
      <c r="C23" s="61">
        <v>40</v>
      </c>
    </row>
    <row r="24" spans="1:8" x14ac:dyDescent="0.15">
      <c r="A24" s="61">
        <v>42.51</v>
      </c>
      <c r="B24" s="61">
        <v>47.5</v>
      </c>
      <c r="C24" s="61">
        <v>45</v>
      </c>
    </row>
    <row r="25" spans="1:8" x14ac:dyDescent="0.15">
      <c r="A25" s="61">
        <v>47.51</v>
      </c>
      <c r="B25" s="61">
        <v>52.5</v>
      </c>
      <c r="C25" s="61">
        <v>50</v>
      </c>
    </row>
    <row r="26" spans="1:8" x14ac:dyDescent="0.15">
      <c r="A26" s="61">
        <v>52.51</v>
      </c>
      <c r="B26" s="61">
        <v>57.5</v>
      </c>
      <c r="C26" s="61">
        <v>55</v>
      </c>
    </row>
    <row r="27" spans="1:8" x14ac:dyDescent="0.15">
      <c r="A27" s="61">
        <v>57.51</v>
      </c>
      <c r="B27" s="61">
        <v>62.5</v>
      </c>
      <c r="C27" s="61">
        <v>60</v>
      </c>
    </row>
    <row r="28" spans="1:8" x14ac:dyDescent="0.15">
      <c r="A28" s="61">
        <v>62.51</v>
      </c>
      <c r="B28" s="61">
        <v>67.5</v>
      </c>
      <c r="C28" s="61">
        <v>65</v>
      </c>
    </row>
    <row r="29" spans="1:8" x14ac:dyDescent="0.15">
      <c r="A29" s="61">
        <v>67.510000000000005</v>
      </c>
      <c r="B29" s="61">
        <v>72.5</v>
      </c>
      <c r="C29" s="61">
        <v>70</v>
      </c>
    </row>
    <row r="30" spans="1:8" x14ac:dyDescent="0.15">
      <c r="A30" s="61">
        <v>72.510000000000005</v>
      </c>
      <c r="B30" s="61">
        <v>77.5</v>
      </c>
      <c r="C30" s="61">
        <v>75</v>
      </c>
    </row>
    <row r="31" spans="1:8" x14ac:dyDescent="0.15">
      <c r="A31" s="61">
        <v>77.510000000000005</v>
      </c>
      <c r="B31" s="61">
        <v>82.5</v>
      </c>
      <c r="C31" s="61">
        <v>80</v>
      </c>
    </row>
    <row r="32" spans="1:8" x14ac:dyDescent="0.15">
      <c r="A32" s="61">
        <v>82.51</v>
      </c>
      <c r="B32" s="61">
        <v>87.5</v>
      </c>
      <c r="C32" s="61">
        <v>85</v>
      </c>
    </row>
    <row r="33" spans="1:3" x14ac:dyDescent="0.15">
      <c r="A33" s="61">
        <v>87.51</v>
      </c>
      <c r="B33" s="61">
        <v>92.5</v>
      </c>
      <c r="C33" s="61">
        <v>90</v>
      </c>
    </row>
    <row r="34" spans="1:3" x14ac:dyDescent="0.15">
      <c r="A34" s="61">
        <v>92.51</v>
      </c>
      <c r="B34" s="61">
        <v>97.5</v>
      </c>
      <c r="C34" s="61">
        <v>95</v>
      </c>
    </row>
    <row r="35" spans="1:3" x14ac:dyDescent="0.15">
      <c r="A35" s="61">
        <v>97.51</v>
      </c>
      <c r="B35" s="61">
        <v>100</v>
      </c>
      <c r="C35" s="61">
        <v>100</v>
      </c>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row r="42" spans="1:3" x14ac:dyDescent="0.15">
      <c r="A42" s="40"/>
      <c r="B42" s="40"/>
      <c r="C42" s="40"/>
    </row>
    <row r="43" spans="1:3" x14ac:dyDescent="0.15">
      <c r="A43" s="40"/>
      <c r="B43" s="40"/>
      <c r="C43" s="40"/>
    </row>
    <row r="44" spans="1:3" x14ac:dyDescent="0.15">
      <c r="A44" s="40"/>
      <c r="B44" s="40"/>
      <c r="C44" s="40"/>
    </row>
    <row r="45" spans="1:3" x14ac:dyDescent="0.15">
      <c r="A45" s="40"/>
      <c r="B45" s="40"/>
      <c r="C45" s="40"/>
    </row>
  </sheetData>
  <mergeCells count="1">
    <mergeCell ref="D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
  <sheetViews>
    <sheetView showGridLines="0" zoomScale="110" zoomScaleNormal="110" workbookViewId="0"/>
  </sheetViews>
  <sheetFormatPr baseColWidth="10" defaultColWidth="11.5" defaultRowHeight="20" customHeight="1" x14ac:dyDescent="0.15"/>
  <cols>
    <col min="1" max="1" width="150.6640625" style="84" customWidth="1"/>
    <col min="2" max="16384" width="11.5" style="79"/>
  </cols>
  <sheetData>
    <row r="1" spans="1:7" ht="74.25" customHeight="1" x14ac:dyDescent="0.15">
      <c r="A1" s="116" t="s">
        <v>129</v>
      </c>
    </row>
    <row r="4" spans="1:7" s="103" customFormat="1" ht="20" customHeight="1" x14ac:dyDescent="0.2">
      <c r="A4" s="104" t="s">
        <v>17</v>
      </c>
    </row>
    <row r="5" spans="1:7" s="72" customFormat="1" ht="20" customHeight="1" x14ac:dyDescent="0.2">
      <c r="A5" s="71"/>
    </row>
    <row r="6" spans="1:7" s="75" customFormat="1" ht="30" x14ac:dyDescent="0.2">
      <c r="A6" s="73" t="s">
        <v>130</v>
      </c>
      <c r="B6" s="74"/>
      <c r="C6" s="74"/>
      <c r="D6" s="74"/>
      <c r="E6" s="74"/>
      <c r="F6" s="74"/>
      <c r="G6" s="74"/>
    </row>
    <row r="7" spans="1:7" s="75" customFormat="1" ht="68.25" customHeight="1" x14ac:dyDescent="0.2">
      <c r="A7" s="73" t="s">
        <v>131</v>
      </c>
      <c r="B7" s="74"/>
      <c r="C7" s="74"/>
      <c r="D7" s="74"/>
      <c r="E7" s="74"/>
      <c r="F7" s="74"/>
      <c r="G7" s="74"/>
    </row>
    <row r="8" spans="1:7" s="75" customFormat="1" ht="5" customHeight="1" x14ac:dyDescent="0.2">
      <c r="A8" s="73"/>
      <c r="B8" s="74"/>
      <c r="C8" s="74"/>
      <c r="D8" s="74"/>
      <c r="E8" s="74"/>
      <c r="F8" s="74"/>
      <c r="G8" s="74"/>
    </row>
    <row r="9" spans="1:7" s="72" customFormat="1" ht="30" x14ac:dyDescent="0.2">
      <c r="A9" s="76" t="s">
        <v>24</v>
      </c>
      <c r="B9" s="77"/>
      <c r="C9" s="77"/>
      <c r="D9" s="77"/>
      <c r="E9" s="77"/>
      <c r="F9" s="77"/>
      <c r="G9" s="77"/>
    </row>
    <row r="10" spans="1:7" ht="5" customHeight="1" x14ac:dyDescent="0.2">
      <c r="A10" s="78"/>
    </row>
    <row r="11" spans="1:7" ht="31.5" customHeight="1" x14ac:dyDescent="0.15">
      <c r="A11" s="85" t="s">
        <v>124</v>
      </c>
    </row>
    <row r="12" spans="1:7" ht="20" customHeight="1" x14ac:dyDescent="0.15">
      <c r="A12" s="80" t="s">
        <v>114</v>
      </c>
    </row>
    <row r="13" spans="1:7" ht="5" customHeight="1" x14ac:dyDescent="0.15">
      <c r="A13" s="80"/>
    </row>
    <row r="14" spans="1:7" s="72" customFormat="1" ht="33.75" customHeight="1" x14ac:dyDescent="0.2">
      <c r="A14" s="76" t="s">
        <v>115</v>
      </c>
      <c r="B14" s="77"/>
      <c r="C14" s="77"/>
      <c r="D14" s="77"/>
      <c r="E14" s="77"/>
      <c r="F14" s="77"/>
      <c r="G14" s="77"/>
    </row>
    <row r="15" spans="1:7" s="72" customFormat="1" ht="5" customHeight="1" x14ac:dyDescent="0.2">
      <c r="A15" s="76"/>
      <c r="B15" s="77"/>
      <c r="C15" s="77"/>
      <c r="D15" s="77"/>
      <c r="E15" s="77"/>
      <c r="F15" s="77"/>
      <c r="G15" s="77"/>
    </row>
    <row r="16" spans="1:7" s="72" customFormat="1" ht="5.25" customHeight="1" x14ac:dyDescent="0.2">
      <c r="A16" s="76"/>
      <c r="B16" s="77"/>
      <c r="C16" s="77"/>
      <c r="D16" s="77"/>
      <c r="E16" s="77"/>
      <c r="F16" s="77"/>
      <c r="G16" s="77"/>
    </row>
    <row r="17" spans="1:7" s="72" customFormat="1" ht="40.5" customHeight="1" x14ac:dyDescent="0.2">
      <c r="A17" s="81" t="s">
        <v>116</v>
      </c>
      <c r="B17" s="77"/>
      <c r="C17" s="77"/>
      <c r="D17" s="77"/>
      <c r="E17" s="77"/>
      <c r="F17" s="77"/>
      <c r="G17" s="77"/>
    </row>
    <row r="18" spans="1:7" s="72" customFormat="1" ht="5" customHeight="1" x14ac:dyDescent="0.2">
      <c r="A18" s="73"/>
      <c r="B18" s="77"/>
      <c r="C18" s="77"/>
      <c r="D18" s="77"/>
      <c r="E18" s="77"/>
      <c r="F18" s="77"/>
      <c r="G18" s="77"/>
    </row>
    <row r="19" spans="1:7" s="72" customFormat="1" ht="30" hidden="1" customHeight="1" x14ac:dyDescent="0.2">
      <c r="A19" s="82" t="s">
        <v>83</v>
      </c>
      <c r="B19" s="77"/>
      <c r="C19" s="77"/>
      <c r="D19" s="77"/>
      <c r="E19" s="77"/>
      <c r="F19" s="77"/>
      <c r="G19" s="77"/>
    </row>
    <row r="20" spans="1:7" customFormat="1" ht="30" customHeight="1" x14ac:dyDescent="0.2">
      <c r="A20" s="76" t="s">
        <v>98</v>
      </c>
    </row>
    <row r="21" spans="1:7" customFormat="1" ht="30" customHeight="1" x14ac:dyDescent="0.2">
      <c r="A21" s="76" t="s">
        <v>99</v>
      </c>
    </row>
    <row r="22" spans="1:7" ht="20" customHeight="1" x14ac:dyDescent="0.15">
      <c r="A22" s="80" t="s">
        <v>18</v>
      </c>
    </row>
    <row r="23" spans="1:7" ht="20" customHeight="1" x14ac:dyDescent="0.15">
      <c r="A23" s="80" t="s">
        <v>81</v>
      </c>
    </row>
    <row r="24" spans="1:7" ht="20" customHeight="1" x14ac:dyDescent="0.15">
      <c r="A24" s="80" t="s">
        <v>20</v>
      </c>
    </row>
    <row r="25" spans="1:7" ht="20" customHeight="1" x14ac:dyDescent="0.15">
      <c r="A25" s="80" t="s">
        <v>97</v>
      </c>
    </row>
    <row r="26" spans="1:7" ht="20.25" customHeight="1" x14ac:dyDescent="0.15">
      <c r="A26" s="80" t="s">
        <v>21</v>
      </c>
    </row>
    <row r="27" spans="1:7" ht="20" customHeight="1" x14ac:dyDescent="0.15">
      <c r="A27" s="80" t="s">
        <v>19</v>
      </c>
    </row>
    <row r="28" spans="1:7" ht="5" customHeight="1" x14ac:dyDescent="0.15">
      <c r="A28" s="80"/>
    </row>
    <row r="29" spans="1:7" s="72" customFormat="1" ht="36.75" customHeight="1" x14ac:dyDescent="0.2">
      <c r="A29" s="86" t="s">
        <v>62</v>
      </c>
      <c r="B29" s="77"/>
      <c r="C29" s="77"/>
      <c r="D29" s="77"/>
      <c r="E29" s="77"/>
      <c r="F29" s="77"/>
      <c r="G29" s="77"/>
    </row>
    <row r="30" spans="1:7" ht="5" customHeight="1" x14ac:dyDescent="0.15"/>
    <row r="31" spans="1:7" ht="20" customHeight="1" x14ac:dyDescent="0.15">
      <c r="A31" s="83" t="s">
        <v>125</v>
      </c>
    </row>
    <row r="32" spans="1:7" ht="15" customHeight="1" x14ac:dyDescent="0.15">
      <c r="A32" s="84" t="s">
        <v>133</v>
      </c>
    </row>
    <row r="33" spans="1:1" ht="20" customHeight="1" x14ac:dyDescent="0.15">
      <c r="A33" s="47" t="s">
        <v>134</v>
      </c>
    </row>
    <row r="34" spans="1:1" ht="20" customHeight="1" x14ac:dyDescent="0.15">
      <c r="A34" s="48" t="s">
        <v>135</v>
      </c>
    </row>
    <row r="35" spans="1:1" ht="20" customHeight="1" x14ac:dyDescent="0.15">
      <c r="A35" s="49" t="s">
        <v>136</v>
      </c>
    </row>
    <row r="36" spans="1:1" ht="20" customHeight="1" x14ac:dyDescent="0.15">
      <c r="A36" s="50" t="s">
        <v>137</v>
      </c>
    </row>
    <row r="37" spans="1:1" ht="20" customHeight="1" x14ac:dyDescent="0.15">
      <c r="A37" s="51" t="s">
        <v>138</v>
      </c>
    </row>
    <row r="39" spans="1:1" ht="20" customHeight="1" x14ac:dyDescent="0.15">
      <c r="A39" s="83" t="s">
        <v>127</v>
      </c>
    </row>
    <row r="40" spans="1:1" ht="20" customHeight="1" x14ac:dyDescent="0.15">
      <c r="A40" s="84" t="s">
        <v>128</v>
      </c>
    </row>
    <row r="41" spans="1:1" ht="20" customHeight="1" x14ac:dyDescent="0.15">
      <c r="A41" s="84" t="s">
        <v>132</v>
      </c>
    </row>
  </sheetData>
  <pageMargins left="0.39370078740157483" right="0.39370078740157483" top="1.1811023622047245" bottom="0.3937007874015748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7"/>
  <sheetViews>
    <sheetView showGridLines="0" zoomScaleNormal="100" workbookViewId="0">
      <selection activeCell="B3" sqref="B3:Q3"/>
    </sheetView>
  </sheetViews>
  <sheetFormatPr baseColWidth="10" defaultColWidth="11.5" defaultRowHeight="15" x14ac:dyDescent="0.2"/>
  <cols>
    <col min="1" max="1" width="4.33203125" style="42" customWidth="1"/>
    <col min="2" max="2" width="9.1640625" style="1" customWidth="1"/>
    <col min="3" max="3" width="9.83203125" customWidth="1"/>
    <col min="4" max="5" width="8.83203125" customWidth="1"/>
    <col min="6" max="6" width="8" customWidth="1"/>
    <col min="7" max="10" width="7.6640625" customWidth="1"/>
    <col min="11" max="11" width="6" customWidth="1"/>
    <col min="12" max="14" width="7.6640625" customWidth="1"/>
    <col min="15" max="15" width="9.6640625" customWidth="1"/>
    <col min="16" max="16" width="12.83203125" customWidth="1"/>
    <col min="17" max="17" width="5.1640625" customWidth="1"/>
    <col min="18" max="22" width="8.6640625" customWidth="1"/>
  </cols>
  <sheetData>
    <row r="1" spans="1:17" ht="41.25" customHeight="1" x14ac:dyDescent="0.2">
      <c r="A1" s="133"/>
      <c r="B1" s="207" t="s">
        <v>140</v>
      </c>
      <c r="C1" s="208"/>
      <c r="D1" s="208"/>
      <c r="E1" s="208"/>
      <c r="F1" s="208"/>
      <c r="G1" s="208"/>
      <c r="H1" s="208"/>
      <c r="I1" s="208"/>
      <c r="J1" s="208"/>
      <c r="K1" s="208"/>
      <c r="L1" s="208"/>
      <c r="M1" s="208"/>
      <c r="N1" s="208"/>
      <c r="O1" s="208"/>
      <c r="P1" s="208"/>
      <c r="Q1" s="209"/>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74.25" customHeight="1" x14ac:dyDescent="0.2">
      <c r="A4" s="136"/>
      <c r="B4" s="210" t="s">
        <v>141</v>
      </c>
      <c r="C4" s="211"/>
      <c r="D4" s="211"/>
      <c r="E4" s="211"/>
      <c r="F4" s="211"/>
      <c r="G4" s="211"/>
      <c r="H4" s="211"/>
      <c r="I4" s="211"/>
      <c r="J4" s="211"/>
      <c r="K4" s="211"/>
      <c r="L4" s="211"/>
      <c r="M4" s="211"/>
      <c r="N4" s="211"/>
      <c r="O4" s="211"/>
      <c r="P4" s="211"/>
      <c r="Q4" s="212"/>
    </row>
    <row r="5" spans="1:17" ht="5" customHeight="1" x14ac:dyDescent="0.2">
      <c r="A5" s="135"/>
      <c r="B5" s="41"/>
      <c r="Q5" s="137"/>
    </row>
    <row r="6" spans="1:17" ht="46.5" customHeight="1" x14ac:dyDescent="0.2">
      <c r="A6" s="135"/>
      <c r="B6" s="213" t="s">
        <v>142</v>
      </c>
      <c r="C6" s="214"/>
      <c r="D6" s="214"/>
      <c r="E6" s="214"/>
      <c r="F6" s="214"/>
      <c r="G6" s="214"/>
      <c r="H6" s="214"/>
      <c r="I6" s="214"/>
      <c r="J6" s="214"/>
      <c r="K6" s="214"/>
      <c r="L6" s="214"/>
      <c r="M6" s="214"/>
      <c r="N6" s="214"/>
      <c r="O6" s="214"/>
      <c r="P6" s="214"/>
      <c r="Q6" s="215"/>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1</v>
      </c>
      <c r="B9" s="176" t="s">
        <v>143</v>
      </c>
      <c r="C9" s="177"/>
      <c r="D9" s="177"/>
      <c r="E9" s="177"/>
      <c r="F9" s="177"/>
      <c r="G9" s="177"/>
      <c r="H9" s="177"/>
      <c r="I9" s="177"/>
      <c r="J9" s="177"/>
      <c r="K9" s="177"/>
      <c r="L9" s="177"/>
      <c r="M9" s="177"/>
      <c r="N9" s="177"/>
      <c r="O9" s="177"/>
      <c r="P9" s="177"/>
      <c r="Q9" s="178"/>
    </row>
    <row r="10" spans="1:17" ht="60" customHeight="1" thickBot="1" x14ac:dyDescent="0.25">
      <c r="A10" s="205"/>
      <c r="B10" s="185"/>
      <c r="C10" s="186"/>
      <c r="D10" s="186"/>
      <c r="E10" s="186"/>
      <c r="F10" s="186"/>
      <c r="G10" s="186"/>
      <c r="H10" s="186"/>
      <c r="I10" s="186"/>
      <c r="J10" s="186"/>
      <c r="K10" s="186"/>
      <c r="L10" s="186"/>
      <c r="M10" s="186"/>
      <c r="N10" s="186"/>
      <c r="O10" s="186"/>
      <c r="P10" s="186"/>
      <c r="Q10" s="187"/>
    </row>
    <row r="11" spans="1:17" ht="27" customHeight="1" x14ac:dyDescent="0.2">
      <c r="A11" s="205"/>
      <c r="B11" s="176" t="s">
        <v>144</v>
      </c>
      <c r="C11" s="177"/>
      <c r="D11" s="177"/>
      <c r="E11" s="177"/>
      <c r="F11" s="177"/>
      <c r="G11" s="177"/>
      <c r="H11" s="177"/>
      <c r="I11" s="177"/>
      <c r="J11" s="177"/>
      <c r="K11" s="177"/>
      <c r="L11" s="177"/>
      <c r="M11" s="177"/>
      <c r="N11" s="177"/>
      <c r="O11" s="177"/>
      <c r="P11" s="177"/>
      <c r="Q11" s="178"/>
    </row>
    <row r="12" spans="1:17" ht="60" customHeight="1" thickBot="1" x14ac:dyDescent="0.25">
      <c r="A12" s="205"/>
      <c r="B12" s="185"/>
      <c r="C12" s="186"/>
      <c r="D12" s="186"/>
      <c r="E12" s="186"/>
      <c r="F12" s="186"/>
      <c r="G12" s="186"/>
      <c r="H12" s="186"/>
      <c r="I12" s="186"/>
      <c r="J12" s="186"/>
      <c r="K12" s="186"/>
      <c r="L12" s="186"/>
      <c r="M12" s="186"/>
      <c r="N12" s="186"/>
      <c r="O12" s="186"/>
      <c r="P12" s="186"/>
      <c r="Q12" s="187"/>
    </row>
    <row r="13" spans="1:17" ht="27" customHeight="1" x14ac:dyDescent="0.2">
      <c r="A13" s="205"/>
      <c r="B13" s="176" t="s">
        <v>145</v>
      </c>
      <c r="C13" s="177"/>
      <c r="D13" s="177"/>
      <c r="E13" s="177"/>
      <c r="F13" s="177"/>
      <c r="G13" s="177"/>
      <c r="H13" s="177"/>
      <c r="I13" s="177"/>
      <c r="J13" s="177"/>
      <c r="K13" s="177"/>
      <c r="L13" s="177"/>
      <c r="M13" s="177"/>
      <c r="N13" s="177"/>
      <c r="O13" s="177"/>
      <c r="P13" s="177"/>
      <c r="Q13" s="178"/>
    </row>
    <row r="14" spans="1:17" ht="60" customHeight="1" thickBot="1" x14ac:dyDescent="0.25">
      <c r="A14" s="206"/>
      <c r="B14" s="185"/>
      <c r="C14" s="186"/>
      <c r="D14" s="186"/>
      <c r="E14" s="186"/>
      <c r="F14" s="186"/>
      <c r="G14" s="186"/>
      <c r="H14" s="186"/>
      <c r="I14" s="186"/>
      <c r="J14" s="186"/>
      <c r="K14" s="186"/>
      <c r="L14" s="186"/>
      <c r="M14" s="186"/>
      <c r="N14" s="186"/>
      <c r="O14" s="186"/>
      <c r="P14" s="186"/>
      <c r="Q14" s="187"/>
    </row>
    <row r="15" spans="1:17" ht="27" customHeight="1" x14ac:dyDescent="0.2">
      <c r="A15" s="172">
        <v>2</v>
      </c>
      <c r="B15" s="176" t="s">
        <v>146</v>
      </c>
      <c r="C15" s="177"/>
      <c r="D15" s="177"/>
      <c r="E15" s="177"/>
      <c r="F15" s="177"/>
      <c r="G15" s="177"/>
      <c r="H15" s="177"/>
      <c r="I15" s="177"/>
      <c r="J15" s="177"/>
      <c r="K15" s="177"/>
      <c r="L15" s="177"/>
      <c r="M15" s="177"/>
      <c r="N15" s="177"/>
      <c r="O15" s="177"/>
      <c r="P15" s="177"/>
      <c r="Q15" s="178"/>
    </row>
    <row r="16" spans="1:17" ht="60" customHeight="1" thickBot="1" x14ac:dyDescent="0.25">
      <c r="A16" s="172"/>
      <c r="B16" s="185"/>
      <c r="C16" s="186"/>
      <c r="D16" s="186"/>
      <c r="E16" s="186"/>
      <c r="F16" s="186"/>
      <c r="G16" s="186"/>
      <c r="H16" s="186"/>
      <c r="I16" s="186"/>
      <c r="J16" s="186"/>
      <c r="K16" s="186"/>
      <c r="L16" s="186"/>
      <c r="M16" s="186"/>
      <c r="N16" s="186"/>
      <c r="O16" s="186"/>
      <c r="P16" s="186"/>
      <c r="Q16" s="187"/>
    </row>
    <row r="17" spans="1:19" ht="27" customHeight="1" x14ac:dyDescent="0.2">
      <c r="A17" s="172">
        <v>3</v>
      </c>
      <c r="B17" s="176" t="s">
        <v>147</v>
      </c>
      <c r="C17" s="177"/>
      <c r="D17" s="177"/>
      <c r="E17" s="177"/>
      <c r="F17" s="177"/>
      <c r="G17" s="177"/>
      <c r="H17" s="177"/>
      <c r="I17" s="177"/>
      <c r="J17" s="177"/>
      <c r="K17" s="177"/>
      <c r="L17" s="177"/>
      <c r="M17" s="177"/>
      <c r="N17" s="177"/>
      <c r="O17" s="177"/>
      <c r="P17" s="177"/>
      <c r="Q17" s="178"/>
    </row>
    <row r="18" spans="1:19" ht="60" customHeight="1" thickBot="1" x14ac:dyDescent="0.25">
      <c r="A18" s="173"/>
      <c r="B18" s="185"/>
      <c r="C18" s="186"/>
      <c r="D18" s="186"/>
      <c r="E18" s="186"/>
      <c r="F18" s="186"/>
      <c r="G18" s="186"/>
      <c r="H18" s="186"/>
      <c r="I18" s="186"/>
      <c r="J18" s="186"/>
      <c r="K18" s="186"/>
      <c r="L18" s="186"/>
      <c r="M18" s="186"/>
      <c r="N18" s="186"/>
      <c r="O18" s="186"/>
      <c r="P18" s="186"/>
      <c r="Q18" s="187"/>
    </row>
    <row r="19" spans="1:19" ht="27" customHeight="1" x14ac:dyDescent="0.2">
      <c r="A19" s="172">
        <v>4</v>
      </c>
      <c r="B19" s="176" t="s">
        <v>148</v>
      </c>
      <c r="C19" s="177"/>
      <c r="D19" s="177"/>
      <c r="E19" s="177"/>
      <c r="F19" s="177"/>
      <c r="G19" s="177"/>
      <c r="H19" s="177"/>
      <c r="I19" s="177"/>
      <c r="J19" s="177"/>
      <c r="K19" s="177"/>
      <c r="L19" s="177"/>
      <c r="M19" s="177"/>
      <c r="N19" s="177"/>
      <c r="O19" s="177"/>
      <c r="P19" s="177"/>
      <c r="Q19" s="178"/>
    </row>
    <row r="20" spans="1:19" ht="60" customHeight="1" thickBot="1" x14ac:dyDescent="0.25">
      <c r="A20" s="173"/>
      <c r="B20" s="185"/>
      <c r="C20" s="186"/>
      <c r="D20" s="186"/>
      <c r="E20" s="186"/>
      <c r="F20" s="186"/>
      <c r="G20" s="186"/>
      <c r="H20" s="186"/>
      <c r="I20" s="186"/>
      <c r="J20" s="186"/>
      <c r="K20" s="186"/>
      <c r="L20" s="186"/>
      <c r="M20" s="186"/>
      <c r="N20" s="186"/>
      <c r="O20" s="186"/>
      <c r="P20" s="186"/>
      <c r="Q20" s="187"/>
    </row>
    <row r="21" spans="1:19" ht="30" customHeight="1" thickBot="1" x14ac:dyDescent="0.25">
      <c r="B21"/>
      <c r="H21" s="188" t="s">
        <v>117</v>
      </c>
      <c r="I21" s="189"/>
      <c r="J21" s="189"/>
      <c r="K21" s="190"/>
      <c r="L21" s="174" t="s">
        <v>149</v>
      </c>
      <c r="M21" s="175"/>
      <c r="N21" s="175"/>
      <c r="O21" s="175"/>
      <c r="P21" s="130">
        <v>65</v>
      </c>
    </row>
    <row r="22" spans="1:19" ht="30" customHeight="1" x14ac:dyDescent="0.2">
      <c r="B22"/>
      <c r="H22" s="182"/>
      <c r="I22" s="182"/>
      <c r="K22" s="44"/>
      <c r="L22" s="183" t="s">
        <v>150</v>
      </c>
      <c r="M22" s="184"/>
      <c r="N22" s="184"/>
      <c r="O22" s="184"/>
      <c r="P22" s="131">
        <v>75</v>
      </c>
      <c r="S22" s="58"/>
    </row>
    <row r="23" spans="1:19" ht="30" customHeight="1" x14ac:dyDescent="0.2">
      <c r="B23"/>
      <c r="H23" s="2"/>
      <c r="I23" s="2"/>
      <c r="K23" s="44"/>
      <c r="L23" s="179" t="s">
        <v>151</v>
      </c>
      <c r="M23" s="180"/>
      <c r="N23" s="180"/>
      <c r="O23" s="181"/>
      <c r="P23" s="146">
        <v>60</v>
      </c>
      <c r="S23" s="58"/>
    </row>
    <row r="24" spans="1:19" ht="30" customHeight="1" thickBot="1" x14ac:dyDescent="0.25">
      <c r="B24"/>
      <c r="H24" s="182"/>
      <c r="I24" s="182"/>
      <c r="K24" s="44"/>
      <c r="L24" s="199" t="s">
        <v>152</v>
      </c>
      <c r="M24" s="200"/>
      <c r="N24" s="200"/>
      <c r="O24" s="200"/>
      <c r="P24" s="132">
        <v>60</v>
      </c>
      <c r="S24" s="58"/>
    </row>
    <row r="25" spans="1:19" ht="8" customHeight="1" thickTop="1" thickBot="1" x14ac:dyDescent="0.25">
      <c r="B25"/>
      <c r="K25" s="44"/>
      <c r="L25" s="52"/>
      <c r="M25" s="52"/>
      <c r="N25" s="52"/>
    </row>
    <row r="26" spans="1:19" ht="20" customHeight="1" thickBot="1" x14ac:dyDescent="0.25">
      <c r="B26" s="60"/>
      <c r="C26" s="60"/>
      <c r="D26" s="60"/>
      <c r="E26" s="60"/>
      <c r="F26" s="196" t="s">
        <v>82</v>
      </c>
      <c r="G26" s="196"/>
      <c r="H26" s="196" t="s">
        <v>75</v>
      </c>
      <c r="I26" s="196"/>
      <c r="J26" s="60"/>
      <c r="K26" s="44"/>
      <c r="L26" s="52"/>
      <c r="M26" s="52"/>
      <c r="N26" s="52"/>
      <c r="O26" s="60"/>
      <c r="P26" s="60"/>
      <c r="Q26" s="60"/>
    </row>
    <row r="27" spans="1:19" ht="20" customHeight="1" thickTop="1" thickBot="1" x14ac:dyDescent="0.25">
      <c r="B27" s="194" t="s">
        <v>101</v>
      </c>
      <c r="C27" s="195"/>
      <c r="D27" s="195"/>
      <c r="E27" s="59"/>
      <c r="F27" s="197">
        <f>AVERAGE(P21:P24)</f>
        <v>65</v>
      </c>
      <c r="G27" s="197"/>
      <c r="H27" s="198">
        <f>IF(AVERAGE(P21:P24)&gt;=((MIN(P21:P24)+20)),MIN(P21:P24)+20,VLOOKUP(F27,'Datos Aux'!$A$15:$C$35,3,TRUE))</f>
        <v>65</v>
      </c>
      <c r="I27" s="198"/>
      <c r="J27" s="62" t="s">
        <v>76</v>
      </c>
      <c r="K27" s="63">
        <f>H27*100/100</f>
        <v>65</v>
      </c>
      <c r="L27" s="191" t="s">
        <v>100</v>
      </c>
      <c r="M27" s="192"/>
      <c r="N27" s="193"/>
      <c r="O27" s="60"/>
      <c r="P27" s="60"/>
      <c r="Q27" s="60"/>
    </row>
    <row r="28" spans="1:19" ht="5" customHeight="1" thickTop="1" x14ac:dyDescent="0.2">
      <c r="B28"/>
      <c r="K28" s="44"/>
      <c r="L28" s="53"/>
      <c r="M28" s="53"/>
      <c r="N28" s="53"/>
      <c r="O28" s="53"/>
    </row>
    <row r="29" spans="1:19" ht="5" customHeight="1" x14ac:dyDescent="0.2">
      <c r="A29" s="54"/>
      <c r="B29" s="55"/>
      <c r="C29" s="55"/>
      <c r="D29" s="55"/>
      <c r="E29" s="55"/>
      <c r="F29" s="55"/>
      <c r="G29" s="55"/>
      <c r="H29" s="55"/>
      <c r="I29" s="55"/>
      <c r="J29" s="55"/>
      <c r="K29" s="56"/>
      <c r="L29" s="57"/>
      <c r="M29" s="57"/>
      <c r="N29" s="57"/>
      <c r="O29" s="57"/>
      <c r="P29" s="55"/>
      <c r="Q29" s="55"/>
    </row>
    <row r="30" spans="1:19" ht="5" customHeight="1" x14ac:dyDescent="0.2">
      <c r="B30"/>
    </row>
    <row r="31" spans="1:19" s="2" customFormat="1" ht="55" customHeight="1" x14ac:dyDescent="0.2">
      <c r="A31"/>
      <c r="B31"/>
      <c r="C31"/>
      <c r="D31"/>
      <c r="E31"/>
      <c r="F31"/>
      <c r="G31"/>
      <c r="H31"/>
      <c r="I31"/>
      <c r="J31"/>
      <c r="K31"/>
      <c r="L31"/>
      <c r="M31"/>
      <c r="N31"/>
      <c r="O31"/>
      <c r="P31"/>
      <c r="Q31"/>
    </row>
    <row r="32" spans="1:19" s="3" customFormat="1" x14ac:dyDescent="0.2">
      <c r="A32"/>
      <c r="B32"/>
      <c r="C32"/>
      <c r="D32"/>
      <c r="E32"/>
      <c r="F32"/>
      <c r="G32"/>
      <c r="H32"/>
      <c r="I32"/>
      <c r="J32"/>
      <c r="K32"/>
      <c r="L32"/>
      <c r="M32"/>
      <c r="N32"/>
      <c r="O32"/>
      <c r="P32"/>
      <c r="Q32"/>
    </row>
    <row r="33" spans="1:17" s="3" customFormat="1" ht="31" customHeight="1" x14ac:dyDescent="0.2">
      <c r="A33"/>
      <c r="B33"/>
      <c r="C33"/>
      <c r="D33"/>
      <c r="E33"/>
      <c r="F33"/>
      <c r="G33"/>
      <c r="H33"/>
      <c r="I33"/>
      <c r="J33"/>
      <c r="K33"/>
      <c r="L33"/>
      <c r="M33"/>
      <c r="N33"/>
      <c r="O33"/>
      <c r="P33"/>
      <c r="Q33"/>
    </row>
    <row r="34" spans="1:17" ht="15.75" customHeight="1" x14ac:dyDescent="0.2">
      <c r="A34"/>
      <c r="B34"/>
    </row>
    <row r="35" spans="1:17" s="2" customFormat="1" ht="55" customHeight="1" x14ac:dyDescent="0.2">
      <c r="A35"/>
      <c r="B35"/>
      <c r="C35"/>
      <c r="D35"/>
      <c r="E35"/>
      <c r="F35"/>
      <c r="G35"/>
      <c r="H35"/>
      <c r="I35"/>
      <c r="J35"/>
      <c r="K35"/>
      <c r="L35"/>
      <c r="M35"/>
      <c r="N35"/>
      <c r="O35"/>
      <c r="P35"/>
      <c r="Q35"/>
    </row>
    <row r="36" spans="1:17" s="3" customFormat="1" ht="15.75" customHeight="1" x14ac:dyDescent="0.2">
      <c r="A36"/>
      <c r="B36"/>
      <c r="C36"/>
      <c r="D36"/>
      <c r="E36"/>
      <c r="F36"/>
      <c r="G36"/>
      <c r="H36"/>
      <c r="I36"/>
      <c r="J36"/>
      <c r="K36"/>
      <c r="L36"/>
      <c r="M36"/>
      <c r="N36"/>
      <c r="O36"/>
      <c r="P36"/>
      <c r="Q36"/>
    </row>
    <row r="37" spans="1:17" s="3" customFormat="1" ht="31" customHeight="1" x14ac:dyDescent="0.2">
      <c r="A37"/>
      <c r="B37"/>
      <c r="C37"/>
      <c r="D37"/>
      <c r="E37"/>
      <c r="F37"/>
      <c r="G37"/>
      <c r="H37"/>
      <c r="I37"/>
      <c r="J37"/>
      <c r="K37"/>
      <c r="L37"/>
      <c r="M37"/>
      <c r="N37"/>
      <c r="O37"/>
      <c r="P37"/>
      <c r="Q37"/>
    </row>
    <row r="38" spans="1:17" ht="15" customHeight="1" x14ac:dyDescent="0.2">
      <c r="A38"/>
      <c r="B38"/>
    </row>
    <row r="39" spans="1:17" s="2" customFormat="1" ht="55" customHeight="1" x14ac:dyDescent="0.2">
      <c r="A39"/>
      <c r="B39"/>
      <c r="C39"/>
      <c r="D39"/>
      <c r="E39"/>
      <c r="F39"/>
      <c r="G39"/>
      <c r="H39"/>
      <c r="I39"/>
      <c r="J39"/>
      <c r="K39"/>
      <c r="L39"/>
      <c r="M39"/>
      <c r="N39"/>
      <c r="O39"/>
      <c r="P39"/>
      <c r="Q39"/>
    </row>
    <row r="40" spans="1:17" s="3" customFormat="1" ht="15.75" customHeight="1" x14ac:dyDescent="0.2">
      <c r="A40"/>
      <c r="B40"/>
      <c r="C40"/>
      <c r="D40"/>
      <c r="E40"/>
      <c r="F40"/>
      <c r="G40"/>
      <c r="H40"/>
      <c r="I40"/>
      <c r="J40"/>
      <c r="K40"/>
      <c r="L40"/>
      <c r="M40"/>
      <c r="N40"/>
      <c r="O40"/>
      <c r="P40"/>
      <c r="Q40"/>
    </row>
    <row r="41" spans="1:17" s="3" customFormat="1" ht="14.5" customHeight="1" x14ac:dyDescent="0.2">
      <c r="A41"/>
      <c r="B41"/>
      <c r="C41"/>
      <c r="D41"/>
      <c r="E41"/>
      <c r="F41"/>
      <c r="G41"/>
      <c r="H41"/>
      <c r="I41"/>
      <c r="J41"/>
      <c r="K41"/>
      <c r="L41"/>
      <c r="M41"/>
      <c r="N41"/>
      <c r="O41"/>
      <c r="P41"/>
      <c r="Q41"/>
    </row>
    <row r="42" spans="1:17" ht="15" customHeight="1" x14ac:dyDescent="0.2">
      <c r="A42"/>
      <c r="B42"/>
    </row>
    <row r="43" spans="1:17" s="2" customFormat="1" ht="55" customHeight="1" x14ac:dyDescent="0.2">
      <c r="A43"/>
      <c r="B43"/>
      <c r="C43"/>
      <c r="D43"/>
      <c r="E43"/>
      <c r="F43"/>
      <c r="G43"/>
      <c r="H43"/>
      <c r="I43"/>
      <c r="J43"/>
      <c r="K43"/>
      <c r="L43"/>
      <c r="M43"/>
      <c r="N43"/>
      <c r="O43"/>
      <c r="P43"/>
      <c r="Q43"/>
    </row>
    <row r="44" spans="1:17" s="3" customFormat="1" x14ac:dyDescent="0.2">
      <c r="A44"/>
      <c r="B44"/>
      <c r="C44"/>
      <c r="D44"/>
      <c r="E44"/>
      <c r="F44"/>
      <c r="G44"/>
      <c r="H44"/>
      <c r="I44"/>
      <c r="J44"/>
      <c r="K44"/>
      <c r="L44"/>
      <c r="M44"/>
      <c r="N44"/>
      <c r="O44"/>
      <c r="P44"/>
      <c r="Q44"/>
    </row>
    <row r="45" spans="1:17" s="3" customFormat="1" ht="14.5" customHeight="1" x14ac:dyDescent="0.2">
      <c r="A45"/>
      <c r="B45"/>
      <c r="C45"/>
      <c r="D45"/>
      <c r="E45"/>
      <c r="F45"/>
      <c r="G45"/>
      <c r="H45"/>
      <c r="I45"/>
      <c r="J45"/>
      <c r="K45"/>
      <c r="L45"/>
      <c r="M45"/>
      <c r="N45"/>
      <c r="O45"/>
      <c r="P45"/>
      <c r="Q45"/>
    </row>
    <row r="46" spans="1:17" ht="15.75" customHeight="1" x14ac:dyDescent="0.2">
      <c r="A46"/>
      <c r="B46"/>
    </row>
    <row r="47" spans="1:17" s="2" customFormat="1" ht="55" customHeight="1" x14ac:dyDescent="0.2">
      <c r="A47"/>
      <c r="B47"/>
      <c r="C47"/>
      <c r="D47"/>
      <c r="E47"/>
      <c r="F47"/>
      <c r="G47"/>
      <c r="H47"/>
      <c r="I47"/>
      <c r="J47"/>
      <c r="K47"/>
      <c r="L47"/>
      <c r="M47"/>
      <c r="N47"/>
      <c r="O47"/>
      <c r="P47"/>
      <c r="Q47"/>
    </row>
    <row r="48" spans="1:17" x14ac:dyDescent="0.2">
      <c r="A48"/>
      <c r="B48"/>
    </row>
    <row r="49" spans="1:17" s="7" customFormat="1" ht="30" customHeight="1" x14ac:dyDescent="0.2">
      <c r="A49"/>
      <c r="B49"/>
      <c r="C49"/>
      <c r="D49"/>
      <c r="E49"/>
      <c r="F49"/>
      <c r="G49"/>
      <c r="H49"/>
      <c r="I49"/>
      <c r="J49"/>
      <c r="K49"/>
      <c r="L49"/>
      <c r="M49"/>
      <c r="N49"/>
      <c r="O49"/>
      <c r="P49"/>
      <c r="Q49"/>
    </row>
    <row r="50" spans="1:17" ht="30" customHeight="1" x14ac:dyDescent="0.2">
      <c r="A50"/>
      <c r="B50"/>
    </row>
    <row r="51" spans="1:17" ht="30" customHeight="1" x14ac:dyDescent="0.2">
      <c r="A51"/>
      <c r="B51"/>
    </row>
    <row r="52" spans="1:17" ht="30" customHeight="1" x14ac:dyDescent="0.2">
      <c r="A52"/>
      <c r="B52"/>
    </row>
    <row r="53" spans="1:17" ht="30" customHeight="1" x14ac:dyDescent="0.2">
      <c r="A53"/>
      <c r="B53"/>
    </row>
    <row r="54" spans="1:17" s="5" customFormat="1" ht="15" customHeight="1" x14ac:dyDescent="0.2">
      <c r="A54"/>
      <c r="B54"/>
      <c r="C54"/>
      <c r="D54"/>
      <c r="E54"/>
      <c r="F54"/>
      <c r="G54"/>
      <c r="H54"/>
      <c r="I54"/>
      <c r="J54"/>
      <c r="K54"/>
      <c r="L54"/>
      <c r="M54"/>
      <c r="N54"/>
      <c r="O54"/>
      <c r="P54"/>
      <c r="Q54"/>
    </row>
    <row r="55" spans="1:17" s="5" customFormat="1" ht="15" customHeight="1" x14ac:dyDescent="0.2">
      <c r="A55"/>
      <c r="B55"/>
      <c r="C55"/>
      <c r="D55"/>
      <c r="E55"/>
      <c r="F55"/>
      <c r="G55"/>
      <c r="H55"/>
      <c r="I55"/>
      <c r="J55"/>
      <c r="K55"/>
      <c r="L55"/>
      <c r="M55"/>
      <c r="N55"/>
      <c r="O55"/>
      <c r="P55"/>
      <c r="Q55"/>
    </row>
    <row r="56" spans="1:17" s="5" customFormat="1" ht="15" customHeight="1" x14ac:dyDescent="0.2">
      <c r="A56"/>
      <c r="B56"/>
      <c r="C56"/>
      <c r="D56"/>
      <c r="E56"/>
      <c r="F56"/>
      <c r="G56"/>
      <c r="H56"/>
      <c r="I56"/>
      <c r="J56"/>
      <c r="K56"/>
      <c r="L56"/>
      <c r="M56"/>
      <c r="N56"/>
      <c r="O56"/>
      <c r="P56"/>
      <c r="Q56"/>
    </row>
    <row r="57" spans="1:17" s="5" customFormat="1" ht="15" customHeight="1" x14ac:dyDescent="0.2">
      <c r="A57"/>
      <c r="B57"/>
      <c r="C57"/>
      <c r="D57"/>
      <c r="E57"/>
      <c r="F57"/>
      <c r="G57"/>
      <c r="H57"/>
      <c r="I57"/>
      <c r="J57"/>
      <c r="K57"/>
      <c r="L57"/>
      <c r="M57"/>
      <c r="N57"/>
      <c r="O57"/>
      <c r="P57"/>
      <c r="Q57"/>
    </row>
    <row r="58" spans="1:17" s="5" customFormat="1" ht="15" customHeight="1" x14ac:dyDescent="0.2">
      <c r="A58"/>
      <c r="B58"/>
      <c r="C58"/>
      <c r="D58"/>
      <c r="E58"/>
      <c r="F58"/>
      <c r="G58"/>
      <c r="H58"/>
      <c r="I58"/>
      <c r="J58"/>
      <c r="K58"/>
      <c r="L58"/>
      <c r="M58"/>
      <c r="N58"/>
      <c r="O58"/>
      <c r="P58"/>
      <c r="Q58"/>
    </row>
    <row r="59" spans="1:17" s="5" customFormat="1" ht="15" customHeight="1" x14ac:dyDescent="0.2">
      <c r="A59"/>
      <c r="B59"/>
      <c r="C59"/>
      <c r="D59"/>
      <c r="E59"/>
      <c r="F59"/>
      <c r="G59"/>
      <c r="H59"/>
      <c r="I59"/>
      <c r="J59"/>
      <c r="K59"/>
      <c r="L59"/>
      <c r="M59"/>
      <c r="N59"/>
      <c r="O59"/>
      <c r="P59"/>
      <c r="Q59"/>
    </row>
    <row r="60" spans="1:17" s="5" customFormat="1" ht="15" customHeight="1" x14ac:dyDescent="0.2">
      <c r="A60"/>
      <c r="B60"/>
      <c r="C60"/>
      <c r="D60"/>
      <c r="E60"/>
      <c r="F60"/>
      <c r="G60"/>
      <c r="H60"/>
      <c r="I60"/>
      <c r="J60"/>
      <c r="K60"/>
      <c r="L60"/>
      <c r="M60"/>
      <c r="N60"/>
      <c r="O60"/>
      <c r="P60"/>
      <c r="Q60"/>
    </row>
    <row r="61" spans="1:17" x14ac:dyDescent="0.2">
      <c r="A61"/>
      <c r="B61"/>
    </row>
    <row r="62" spans="1:17" s="5" customFormat="1" ht="15" customHeight="1" x14ac:dyDescent="0.2">
      <c r="A62"/>
      <c r="B62"/>
      <c r="C62"/>
      <c r="D62"/>
      <c r="E62"/>
      <c r="F62"/>
      <c r="G62"/>
      <c r="H62"/>
      <c r="I62"/>
      <c r="J62"/>
      <c r="K62"/>
      <c r="L62"/>
      <c r="M62"/>
      <c r="N62"/>
      <c r="O62"/>
      <c r="P62"/>
      <c r="Q62"/>
    </row>
    <row r="63" spans="1:17" x14ac:dyDescent="0.2">
      <c r="A63"/>
      <c r="B63"/>
    </row>
    <row r="64" spans="1:17" x14ac:dyDescent="0.2">
      <c r="A64"/>
      <c r="B64"/>
    </row>
    <row r="65" spans="1:2" x14ac:dyDescent="0.2">
      <c r="A65"/>
      <c r="B65"/>
    </row>
    <row r="66" spans="1:2" x14ac:dyDescent="0.2">
      <c r="A66"/>
      <c r="B66"/>
    </row>
    <row r="67" spans="1:2" x14ac:dyDescent="0.2">
      <c r="A67"/>
      <c r="B67"/>
    </row>
  </sheetData>
  <mergeCells count="36">
    <mergeCell ref="B1:Q1"/>
    <mergeCell ref="B4:Q4"/>
    <mergeCell ref="B6:Q6"/>
    <mergeCell ref="N2:O2"/>
    <mergeCell ref="P2:Q2"/>
    <mergeCell ref="B3:Q3"/>
    <mergeCell ref="B7:Q8"/>
    <mergeCell ref="A15:A16"/>
    <mergeCell ref="B9:Q9"/>
    <mergeCell ref="B10:Q10"/>
    <mergeCell ref="B11:Q11"/>
    <mergeCell ref="B12:Q12"/>
    <mergeCell ref="B13:Q13"/>
    <mergeCell ref="B14:Q14"/>
    <mergeCell ref="B15:Q15"/>
    <mergeCell ref="B16:Q16"/>
    <mergeCell ref="A9:A14"/>
    <mergeCell ref="L27:N27"/>
    <mergeCell ref="B27:D27"/>
    <mergeCell ref="F26:G26"/>
    <mergeCell ref="F27:G27"/>
    <mergeCell ref="H24:I24"/>
    <mergeCell ref="H26:I26"/>
    <mergeCell ref="H27:I27"/>
    <mergeCell ref="L24:O24"/>
    <mergeCell ref="A17:A18"/>
    <mergeCell ref="L21:O21"/>
    <mergeCell ref="A19:A20"/>
    <mergeCell ref="B17:Q17"/>
    <mergeCell ref="L23:O23"/>
    <mergeCell ref="H22:I22"/>
    <mergeCell ref="L22:O22"/>
    <mergeCell ref="B18:Q18"/>
    <mergeCell ref="B19:Q19"/>
    <mergeCell ref="B20:Q20"/>
    <mergeCell ref="H21:K21"/>
  </mergeCells>
  <conditionalFormatting sqref="H27">
    <cfRule type="cellIs" dxfId="256" priority="166" operator="between">
      <formula>80.1</formula>
      <formula>100</formula>
    </cfRule>
    <cfRule type="cellIs" dxfId="255" priority="167" operator="between">
      <formula>60.1</formula>
      <formula>80</formula>
    </cfRule>
    <cfRule type="cellIs" dxfId="254" priority="168" operator="between">
      <formula>40</formula>
      <formula>60</formula>
    </cfRule>
    <cfRule type="cellIs" dxfId="253" priority="169" operator="between">
      <formula>15</formula>
      <formula>39.9</formula>
    </cfRule>
    <cfRule type="cellIs" dxfId="252" priority="170" operator="between">
      <formula>0</formula>
      <formula>14.9</formula>
    </cfRule>
  </conditionalFormatting>
  <conditionalFormatting sqref="P21:P24">
    <cfRule type="cellIs" dxfId="251" priority="1" operator="between">
      <formula>80.1</formula>
      <formula>100</formula>
    </cfRule>
    <cfRule type="cellIs" dxfId="250" priority="2" operator="between">
      <formula>60.1</formula>
      <formula>80</formula>
    </cfRule>
    <cfRule type="cellIs" dxfId="249" priority="3" operator="between">
      <formula>40</formula>
      <formula>60</formula>
    </cfRule>
    <cfRule type="cellIs" dxfId="248" priority="4" operator="between">
      <formula>20</formula>
      <formula>39.9</formula>
    </cfRule>
    <cfRule type="cellIs" dxfId="247" priority="5" operator="between">
      <formula>0</formula>
      <formula>19.9</formula>
    </cfRule>
    <cfRule type="cellIs" dxfId="246" priority="6" operator="between">
      <formula>80.1</formula>
      <formula>100</formula>
    </cfRule>
    <cfRule type="cellIs" dxfId="245" priority="7" operator="between">
      <formula>60.1</formula>
      <formula>80</formula>
    </cfRule>
    <cfRule type="cellIs" dxfId="244" priority="8" operator="between">
      <formula>40</formula>
      <formula>60</formula>
    </cfRule>
    <cfRule type="cellIs" dxfId="243" priority="9" operator="between">
      <formula>20</formula>
      <formula>39.9</formula>
    </cfRule>
    <cfRule type="cellIs" dxfId="242" priority="10" operator="between">
      <formula>0</formula>
      <formula>19.9</formula>
    </cfRule>
  </conditionalFormatting>
  <conditionalFormatting sqref="P24">
    <cfRule type="cellIs" dxfId="241" priority="11" operator="between">
      <formula>80.1</formula>
      <formula>100</formula>
    </cfRule>
    <cfRule type="cellIs" dxfId="240" priority="12" operator="between">
      <formula>60.1</formula>
      <formula>80</formula>
    </cfRule>
    <cfRule type="cellIs" dxfId="239" priority="13" operator="between">
      <formula>40</formula>
      <formula>60</formula>
    </cfRule>
    <cfRule type="cellIs" dxfId="238" priority="14" operator="between">
      <formula>20</formula>
      <formula>39.9</formula>
    </cfRule>
    <cfRule type="cellIs" dxfId="237" priority="15" operator="between">
      <formula>0</formula>
      <formula>19.9</formula>
    </cfRule>
  </conditionalFormatting>
  <dataValidations xWindow="1056" yWindow="519" count="3">
    <dataValidation type="textLength" operator="lessThan" showInputMessage="1" showErrorMessage="1" errorTitle="Mensaje largo" error="Ha superado el máximo de 2000 caracteres" promptTitle="Máximo de caracteres" prompt="2000 caracteres como máximo" sqref="B10" xr:uid="{EE0314B9-55F7-4EA1-BB3A-9C9EF006FA75}">
      <formula1>2000</formula1>
    </dataValidation>
    <dataValidation allowBlank="1" showInputMessage="1" showErrorMessage="1" promptTitle="Aclaración" prompt="En ningún caso el valor final asignado al factor superará en 20 puntos porcentuales más el atributo peor evaluado." sqref="H27:I27" xr:uid="{2D2100F8-CBE3-47EC-A172-C1EDB94CE4E1}"/>
    <dataValidation type="textLength" operator="lessThan" allowBlank="1" showInputMessage="1" showErrorMessage="1" errorTitle="Supero caracteres" error="Ha superado los 2000 caracteres permitidos" promptTitle="Máximo caracteres" prompt="2000 caracteres como máximo" sqref="B12 B14 B16 B18 B20" xr:uid="{31CA68D4-D36E-402D-88E6-E8EAE38FBB74}">
      <formula1>2000</formula1>
    </dataValidation>
  </dataValidations>
  <pageMargins left="0.25" right="0.25" top="0.75" bottom="0.75" header="0.3" footer="0.3"/>
  <pageSetup paperSize="9" orientation="landscape" r:id="rId1"/>
  <rowBreaks count="2" manualBreakCount="2">
    <brk id="35" max="16383" man="1"/>
    <brk id="48" max="16383" man="1"/>
  </rowBreaks>
  <drawing r:id="rId2"/>
  <extLst>
    <ext xmlns:x14="http://schemas.microsoft.com/office/spreadsheetml/2009/9/main" uri="{CCE6A557-97BC-4b89-ADB6-D9C93CAAB3DF}">
      <x14:dataValidations xmlns:xm="http://schemas.microsoft.com/office/excel/2006/main" xWindow="1056" yWindow="519" count="1">
        <x14:dataValidation type="list" allowBlank="1" showInputMessage="1" showErrorMessage="1" errorTitle="Error" error="Asignación no valida" promptTitle="Lista" prompt="Porcentaje asignado al atributo" xr:uid="{1AC4E4B6-CA7C-4F1C-8195-4311E08E6349}">
          <x14:formula1>
            <xm:f>'Datos Aux'!$C$10:$W$10</xm:f>
          </x14:formula1>
          <xm:sqref>P21:P24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42E51-1085-47D4-A7A5-25E6484F31BD}">
  <dimension ref="A1:T330"/>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153</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91" customFormat="1" ht="17.25" customHeight="1" x14ac:dyDescent="0.15">
      <c r="A4" s="90"/>
      <c r="B4" s="251" t="s">
        <v>155</v>
      </c>
      <c r="C4" s="252"/>
      <c r="D4" s="252"/>
      <c r="E4" s="252"/>
      <c r="F4" s="252"/>
      <c r="G4" s="252"/>
      <c r="H4" s="252"/>
      <c r="I4" s="252"/>
      <c r="J4" s="252"/>
      <c r="K4" s="252"/>
      <c r="L4" s="252"/>
      <c r="M4" s="252"/>
      <c r="N4" s="252"/>
      <c r="O4" s="252"/>
      <c r="P4" s="252"/>
      <c r="Q4" s="252"/>
      <c r="R4" s="253"/>
    </row>
    <row r="5" spans="1:18" ht="51" customHeight="1" x14ac:dyDescent="0.15">
      <c r="B5" s="222" t="s">
        <v>156</v>
      </c>
      <c r="C5" s="223"/>
      <c r="D5" s="223"/>
      <c r="E5" s="223"/>
      <c r="F5" s="223"/>
      <c r="G5" s="223"/>
      <c r="H5" s="223"/>
      <c r="I5" s="223"/>
      <c r="J5" s="223"/>
      <c r="K5" s="223"/>
      <c r="L5" s="223"/>
      <c r="M5" s="223"/>
      <c r="N5" s="223"/>
      <c r="O5" s="223"/>
      <c r="P5" s="223"/>
      <c r="Q5" s="223"/>
      <c r="R5" s="224"/>
    </row>
    <row r="6" spans="1:18" ht="5" customHeight="1" x14ac:dyDescent="0.15"/>
    <row r="7" spans="1:18" ht="63.75" customHeight="1" x14ac:dyDescent="0.15">
      <c r="A7" s="60"/>
      <c r="B7" s="246" t="s">
        <v>118</v>
      </c>
      <c r="C7" s="246"/>
      <c r="D7" s="246"/>
      <c r="E7" s="246"/>
      <c r="F7" s="246"/>
      <c r="G7" s="246"/>
      <c r="H7" s="246"/>
      <c r="I7" s="246"/>
      <c r="J7" s="246"/>
      <c r="K7" s="246"/>
      <c r="L7" s="246"/>
      <c r="M7" s="246"/>
      <c r="N7" s="246"/>
      <c r="O7" s="246"/>
      <c r="P7" s="246"/>
      <c r="Q7" s="246"/>
      <c r="R7" s="246"/>
    </row>
    <row r="8" spans="1:18" ht="5" customHeight="1" thickBot="1" x14ac:dyDescent="0.2">
      <c r="B8" s="92"/>
      <c r="C8" s="92"/>
      <c r="D8" s="92"/>
      <c r="E8" s="92"/>
      <c r="F8" s="92"/>
      <c r="G8" s="92"/>
    </row>
    <row r="9" spans="1:18" ht="20" customHeight="1" thickBot="1" x14ac:dyDescent="0.2">
      <c r="A9" s="260" t="s">
        <v>6</v>
      </c>
      <c r="B9" s="261"/>
      <c r="C9" s="261"/>
      <c r="D9" s="261"/>
      <c r="E9" s="261"/>
      <c r="F9" s="261"/>
      <c r="G9" s="261"/>
      <c r="H9" s="261"/>
      <c r="I9" s="261"/>
      <c r="J9" s="261"/>
      <c r="K9" s="261"/>
      <c r="L9" s="261"/>
      <c r="M9" s="261"/>
      <c r="N9" s="261"/>
      <c r="O9" s="261"/>
      <c r="P9" s="261"/>
      <c r="Q9" s="261"/>
      <c r="R9" s="262"/>
    </row>
    <row r="10" spans="1:18" ht="5" customHeight="1" thickBot="1" x14ac:dyDescent="0.2">
      <c r="B10" s="60"/>
    </row>
    <row r="11" spans="1:18" ht="20" customHeight="1" thickBot="1" x14ac:dyDescent="0.2">
      <c r="B11" s="60"/>
      <c r="E11" s="96" t="s">
        <v>119</v>
      </c>
      <c r="F11" s="96" t="s">
        <v>120</v>
      </c>
      <c r="G11" s="96" t="s">
        <v>121</v>
      </c>
      <c r="H11" s="96" t="s">
        <v>122</v>
      </c>
      <c r="I11" s="96" t="s">
        <v>123</v>
      </c>
    </row>
    <row r="12" spans="1:18" ht="20" customHeight="1" x14ac:dyDescent="0.15">
      <c r="A12" s="244" t="s">
        <v>7</v>
      </c>
      <c r="B12" s="244"/>
      <c r="C12" s="244"/>
      <c r="D12" s="244"/>
      <c r="E12" s="98">
        <v>3</v>
      </c>
      <c r="F12" s="98">
        <v>5.5</v>
      </c>
      <c r="G12" s="98">
        <v>3</v>
      </c>
      <c r="H12" s="98">
        <v>3</v>
      </c>
      <c r="I12" s="98">
        <v>4</v>
      </c>
    </row>
    <row r="13" spans="1:18" ht="20" customHeight="1" x14ac:dyDescent="0.15">
      <c r="A13" s="245" t="s">
        <v>8</v>
      </c>
      <c r="B13" s="245"/>
      <c r="C13" s="245"/>
      <c r="D13" s="245"/>
      <c r="E13" s="99">
        <v>5</v>
      </c>
      <c r="F13" s="99">
        <v>4</v>
      </c>
      <c r="G13" s="99">
        <v>5</v>
      </c>
      <c r="H13" s="99">
        <v>5</v>
      </c>
      <c r="I13" s="99">
        <v>5</v>
      </c>
    </row>
    <row r="14" spans="1:18" ht="20" customHeight="1" thickBot="1" x14ac:dyDescent="0.2">
      <c r="A14" s="228" t="s">
        <v>9</v>
      </c>
      <c r="B14" s="228"/>
      <c r="C14" s="228"/>
      <c r="D14" s="228"/>
      <c r="E14" s="100">
        <v>2</v>
      </c>
      <c r="F14" s="100">
        <v>2</v>
      </c>
      <c r="G14" s="100">
        <v>10</v>
      </c>
      <c r="H14" s="100">
        <v>2</v>
      </c>
      <c r="I14" s="100">
        <v>3</v>
      </c>
    </row>
    <row r="15" spans="1:18" ht="5" customHeight="1" thickBot="1" x14ac:dyDescent="0.2">
      <c r="B15" s="60"/>
    </row>
    <row r="16" spans="1:18" ht="20" customHeight="1" thickBot="1" x14ac:dyDescent="0.2">
      <c r="B16" s="229" t="s">
        <v>11</v>
      </c>
      <c r="C16" s="230"/>
      <c r="D16" s="230"/>
      <c r="E16" s="230"/>
      <c r="F16" s="230"/>
      <c r="G16" s="231"/>
    </row>
    <row r="17" spans="2:20" ht="20" customHeight="1" x14ac:dyDescent="0.15">
      <c r="B17" s="232"/>
      <c r="C17" s="233"/>
      <c r="D17" s="233"/>
      <c r="E17" s="233"/>
      <c r="F17" s="233"/>
      <c r="G17" s="233"/>
      <c r="H17" s="233"/>
      <c r="I17" s="234"/>
    </row>
    <row r="18" spans="2:20" ht="20" customHeight="1" x14ac:dyDescent="0.15">
      <c r="B18" s="235"/>
      <c r="C18" s="236"/>
      <c r="D18" s="236"/>
      <c r="E18" s="236"/>
      <c r="F18" s="236"/>
      <c r="G18" s="236"/>
      <c r="H18" s="236"/>
      <c r="I18" s="237"/>
    </row>
    <row r="19" spans="2:20" ht="20" customHeight="1" x14ac:dyDescent="0.2">
      <c r="B19" s="235"/>
      <c r="C19" s="236"/>
      <c r="D19" s="236"/>
      <c r="E19" s="236"/>
      <c r="F19" s="236"/>
      <c r="G19" s="236"/>
      <c r="H19" s="236"/>
      <c r="I19" s="237"/>
      <c r="T19" s="58"/>
    </row>
    <row r="20" spans="2:20" ht="20" customHeight="1" thickBot="1" x14ac:dyDescent="0.2">
      <c r="B20" s="238"/>
      <c r="C20" s="239"/>
      <c r="D20" s="239"/>
      <c r="E20" s="239"/>
      <c r="F20" s="239"/>
      <c r="G20" s="239"/>
      <c r="H20" s="239"/>
      <c r="I20" s="240"/>
    </row>
    <row r="21" spans="2:20" ht="5" customHeight="1" thickBot="1" x14ac:dyDescent="0.2">
      <c r="B21" s="97"/>
      <c r="C21" s="97"/>
      <c r="D21" s="97"/>
      <c r="E21" s="97"/>
      <c r="F21" s="97"/>
      <c r="G21" s="97"/>
      <c r="H21" s="97"/>
      <c r="I21" s="97"/>
    </row>
    <row r="22" spans="2:20" ht="20" customHeight="1" thickBot="1" x14ac:dyDescent="0.2">
      <c r="B22" s="241" t="s">
        <v>10</v>
      </c>
      <c r="C22" s="242"/>
      <c r="D22" s="242"/>
      <c r="E22" s="242"/>
      <c r="F22" s="242"/>
      <c r="G22" s="242"/>
      <c r="H22" s="243"/>
    </row>
    <row r="23" spans="2:20" ht="60" customHeight="1" thickBot="1" x14ac:dyDescent="0.2">
      <c r="B23" s="247"/>
      <c r="C23" s="248"/>
      <c r="D23" s="248"/>
      <c r="E23" s="248"/>
      <c r="F23" s="248"/>
      <c r="G23" s="248"/>
      <c r="H23" s="248"/>
      <c r="I23" s="248"/>
      <c r="J23" s="248"/>
      <c r="K23" s="248"/>
      <c r="L23" s="248"/>
      <c r="M23" s="248"/>
      <c r="N23" s="248"/>
      <c r="O23" s="248"/>
      <c r="P23" s="248"/>
      <c r="Q23" s="248"/>
      <c r="R23" s="249"/>
    </row>
    <row r="24" spans="2:20" ht="5" customHeight="1" thickBot="1" x14ac:dyDescent="0.2"/>
    <row r="25" spans="2:20" ht="15" customHeight="1" thickBot="1" x14ac:dyDescent="0.2">
      <c r="B25" s="229" t="s">
        <v>92</v>
      </c>
      <c r="C25" s="230"/>
      <c r="D25" s="230"/>
      <c r="E25" s="230"/>
      <c r="F25" s="230"/>
      <c r="G25" s="230"/>
      <c r="H25" s="231"/>
    </row>
    <row r="26" spans="2:20" ht="15" customHeight="1" x14ac:dyDescent="0.15">
      <c r="B26" s="118"/>
      <c r="C26" s="124"/>
      <c r="D26" s="124"/>
      <c r="E26" s="124"/>
      <c r="F26" s="124"/>
      <c r="G26" s="124"/>
      <c r="H26" s="124"/>
      <c r="I26" s="124"/>
      <c r="J26" s="124"/>
      <c r="K26" s="124"/>
      <c r="L26" s="124"/>
      <c r="M26" s="124"/>
      <c r="N26" s="124"/>
      <c r="O26" s="124"/>
      <c r="P26" s="124"/>
      <c r="Q26" s="124"/>
      <c r="R26" s="125"/>
    </row>
    <row r="27" spans="2:20" ht="15" customHeight="1" x14ac:dyDescent="0.15">
      <c r="B27" s="119"/>
      <c r="R27" s="120"/>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thickBot="1" x14ac:dyDescent="0.2">
      <c r="B59" s="121"/>
      <c r="C59" s="122"/>
      <c r="D59" s="122"/>
      <c r="E59" s="122"/>
      <c r="F59" s="122"/>
      <c r="G59" s="122"/>
      <c r="H59" s="122"/>
      <c r="I59" s="122"/>
      <c r="J59" s="122"/>
      <c r="K59" s="122"/>
      <c r="L59" s="122"/>
      <c r="M59" s="122"/>
      <c r="N59" s="122"/>
      <c r="O59" s="122"/>
      <c r="P59" s="122"/>
      <c r="Q59" s="122"/>
      <c r="R59" s="123"/>
    </row>
    <row r="60" spans="1:18" ht="10" customHeight="1" thickBot="1" x14ac:dyDescent="0.2"/>
    <row r="61" spans="1:18" ht="20" customHeight="1" thickBot="1" x14ac:dyDescent="0.2">
      <c r="A61" s="260" t="s">
        <v>12</v>
      </c>
      <c r="B61" s="261"/>
      <c r="C61" s="261"/>
      <c r="D61" s="261"/>
      <c r="E61" s="261"/>
      <c r="F61" s="261"/>
      <c r="G61" s="261"/>
      <c r="H61" s="261"/>
      <c r="I61" s="261"/>
      <c r="J61" s="261"/>
      <c r="K61" s="261"/>
      <c r="L61" s="261"/>
      <c r="M61" s="261"/>
      <c r="N61" s="261"/>
      <c r="O61" s="261"/>
      <c r="P61" s="261"/>
      <c r="Q61" s="261"/>
      <c r="R61" s="262"/>
    </row>
    <row r="62" spans="1:18" ht="5" customHeight="1" thickBot="1" x14ac:dyDescent="0.2">
      <c r="B62" s="60"/>
    </row>
    <row r="63" spans="1:18" ht="20" customHeight="1" thickBot="1" x14ac:dyDescent="0.2">
      <c r="B63" s="60"/>
      <c r="E63" s="96" t="s">
        <v>119</v>
      </c>
      <c r="F63" s="96" t="s">
        <v>120</v>
      </c>
      <c r="G63" s="96" t="s">
        <v>121</v>
      </c>
      <c r="H63" s="96" t="s">
        <v>122</v>
      </c>
      <c r="I63" s="96" t="s">
        <v>123</v>
      </c>
    </row>
    <row r="64" spans="1:18" ht="20" customHeight="1" x14ac:dyDescent="0.15">
      <c r="A64" s="244" t="s">
        <v>7</v>
      </c>
      <c r="B64" s="244"/>
      <c r="C64" s="244"/>
      <c r="D64" s="244"/>
      <c r="E64" s="98">
        <v>6</v>
      </c>
      <c r="F64" s="98">
        <v>5.5</v>
      </c>
      <c r="G64" s="98">
        <v>5</v>
      </c>
      <c r="H64" s="98">
        <v>6</v>
      </c>
      <c r="I64" s="98">
        <v>3</v>
      </c>
    </row>
    <row r="65" spans="1:20" ht="20" customHeight="1" x14ac:dyDescent="0.15">
      <c r="A65" s="245" t="s">
        <v>8</v>
      </c>
      <c r="B65" s="245"/>
      <c r="C65" s="245"/>
      <c r="D65" s="245"/>
      <c r="E65" s="99">
        <v>5</v>
      </c>
      <c r="F65" s="99">
        <v>5</v>
      </c>
      <c r="G65" s="99">
        <v>7</v>
      </c>
      <c r="H65" s="99">
        <v>2</v>
      </c>
      <c r="I65" s="99">
        <v>7</v>
      </c>
    </row>
    <row r="66" spans="1:20" ht="20" customHeight="1" thickBot="1" x14ac:dyDescent="0.2">
      <c r="A66" s="228" t="s">
        <v>9</v>
      </c>
      <c r="B66" s="228"/>
      <c r="C66" s="228"/>
      <c r="D66" s="228"/>
      <c r="E66" s="100">
        <v>4</v>
      </c>
      <c r="F66" s="100">
        <v>1</v>
      </c>
      <c r="G66" s="100">
        <v>5</v>
      </c>
      <c r="H66" s="100">
        <v>3</v>
      </c>
      <c r="I66" s="100">
        <v>4</v>
      </c>
    </row>
    <row r="67" spans="1:20" ht="5" customHeight="1" thickBot="1" x14ac:dyDescent="0.2">
      <c r="B67" s="60"/>
    </row>
    <row r="68" spans="1:20" ht="20" customHeight="1" thickBot="1" x14ac:dyDescent="0.2">
      <c r="B68" s="229" t="s">
        <v>11</v>
      </c>
      <c r="C68" s="230"/>
      <c r="D68" s="230"/>
      <c r="E68" s="230"/>
      <c r="F68" s="230"/>
      <c r="G68" s="231"/>
    </row>
    <row r="69" spans="1:20" ht="20" customHeight="1" x14ac:dyDescent="0.15">
      <c r="B69" s="232"/>
      <c r="C69" s="233"/>
      <c r="D69" s="233"/>
      <c r="E69" s="233"/>
      <c r="F69" s="233"/>
      <c r="G69" s="233"/>
      <c r="H69" s="233"/>
      <c r="I69" s="234"/>
    </row>
    <row r="70" spans="1:20" ht="20" customHeight="1" x14ac:dyDescent="0.15">
      <c r="B70" s="235"/>
      <c r="C70" s="236"/>
      <c r="D70" s="236"/>
      <c r="E70" s="236"/>
      <c r="F70" s="236"/>
      <c r="G70" s="236"/>
      <c r="H70" s="236"/>
      <c r="I70" s="237"/>
    </row>
    <row r="71" spans="1:20" ht="20" customHeight="1" x14ac:dyDescent="0.2">
      <c r="B71" s="235"/>
      <c r="C71" s="236"/>
      <c r="D71" s="236"/>
      <c r="E71" s="236"/>
      <c r="F71" s="236"/>
      <c r="G71" s="236"/>
      <c r="H71" s="236"/>
      <c r="I71" s="237"/>
      <c r="T71" s="58"/>
    </row>
    <row r="72" spans="1:20" ht="20" customHeight="1" thickBot="1" x14ac:dyDescent="0.2">
      <c r="B72" s="238"/>
      <c r="C72" s="239"/>
      <c r="D72" s="239"/>
      <c r="E72" s="239"/>
      <c r="F72" s="239"/>
      <c r="G72" s="239"/>
      <c r="H72" s="239"/>
      <c r="I72" s="240"/>
    </row>
    <row r="73" spans="1:20" ht="5" customHeight="1" thickBot="1" x14ac:dyDescent="0.2">
      <c r="B73" s="97"/>
      <c r="C73" s="97"/>
      <c r="D73" s="97"/>
      <c r="E73" s="97"/>
      <c r="F73" s="97"/>
      <c r="G73" s="97"/>
      <c r="H73" s="97"/>
      <c r="I73" s="97"/>
    </row>
    <row r="74" spans="1:20" ht="20" customHeight="1" thickBot="1" x14ac:dyDescent="0.2">
      <c r="B74" s="241" t="s">
        <v>10</v>
      </c>
      <c r="C74" s="242"/>
      <c r="D74" s="242"/>
      <c r="E74" s="242"/>
      <c r="F74" s="242"/>
      <c r="G74" s="242"/>
      <c r="H74" s="243"/>
    </row>
    <row r="75" spans="1:20" ht="60" customHeight="1" thickBot="1" x14ac:dyDescent="0.2">
      <c r="B75" s="247"/>
      <c r="C75" s="248"/>
      <c r="D75" s="248"/>
      <c r="E75" s="248"/>
      <c r="F75" s="248"/>
      <c r="G75" s="248"/>
      <c r="H75" s="248"/>
      <c r="I75" s="248"/>
      <c r="J75" s="248"/>
      <c r="K75" s="248"/>
      <c r="L75" s="248"/>
      <c r="M75" s="248"/>
      <c r="N75" s="248"/>
      <c r="O75" s="248"/>
      <c r="P75" s="248"/>
      <c r="Q75" s="248"/>
      <c r="R75" s="249"/>
    </row>
    <row r="76" spans="1:20" ht="5" customHeight="1" thickBot="1" x14ac:dyDescent="0.2"/>
    <row r="77" spans="1:20" ht="15" customHeight="1" thickBot="1" x14ac:dyDescent="0.2">
      <c r="B77" s="229" t="s">
        <v>92</v>
      </c>
      <c r="C77" s="230"/>
      <c r="D77" s="230"/>
      <c r="E77" s="230"/>
      <c r="F77" s="230"/>
      <c r="G77" s="230"/>
      <c r="H77" s="231"/>
    </row>
    <row r="78" spans="1:20" ht="15" customHeight="1" x14ac:dyDescent="0.15">
      <c r="B78" s="118"/>
      <c r="C78" s="124"/>
      <c r="D78" s="124"/>
      <c r="E78" s="124"/>
      <c r="F78" s="124"/>
      <c r="G78" s="124"/>
      <c r="H78" s="124"/>
      <c r="I78" s="124"/>
      <c r="J78" s="124"/>
      <c r="K78" s="124"/>
      <c r="L78" s="124"/>
      <c r="M78" s="124"/>
      <c r="N78" s="124"/>
      <c r="O78" s="124"/>
      <c r="P78" s="124"/>
      <c r="Q78" s="124"/>
      <c r="R78" s="125"/>
    </row>
    <row r="79" spans="1:20" ht="15" customHeight="1" x14ac:dyDescent="0.15">
      <c r="B79" s="119"/>
      <c r="R79" s="120"/>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thickBot="1" x14ac:dyDescent="0.2">
      <c r="B111" s="121"/>
      <c r="C111" s="122"/>
      <c r="D111" s="122"/>
      <c r="E111" s="122"/>
      <c r="F111" s="122"/>
      <c r="G111" s="122"/>
      <c r="H111" s="122"/>
      <c r="I111" s="122"/>
      <c r="J111" s="122"/>
      <c r="K111" s="122"/>
      <c r="L111" s="122"/>
      <c r="M111" s="122"/>
      <c r="N111" s="122"/>
      <c r="O111" s="122"/>
      <c r="P111" s="122"/>
      <c r="Q111" s="122"/>
      <c r="R111" s="123"/>
    </row>
    <row r="112" spans="2:18" ht="10" customHeight="1" thickBot="1" x14ac:dyDescent="0.2"/>
    <row r="113" spans="1:18" ht="20" customHeight="1" thickBot="1" x14ac:dyDescent="0.2">
      <c r="A113" s="260" t="s">
        <v>13</v>
      </c>
      <c r="B113" s="261"/>
      <c r="C113" s="261"/>
      <c r="D113" s="261"/>
      <c r="E113" s="261"/>
      <c r="F113" s="261"/>
      <c r="G113" s="261"/>
      <c r="H113" s="261"/>
      <c r="I113" s="261"/>
      <c r="J113" s="261"/>
      <c r="K113" s="261"/>
      <c r="L113" s="261"/>
      <c r="M113" s="261"/>
      <c r="N113" s="261"/>
      <c r="O113" s="261"/>
      <c r="P113" s="261"/>
      <c r="Q113" s="261"/>
      <c r="R113" s="262"/>
    </row>
    <row r="114" spans="1:18" ht="5" customHeight="1" thickBot="1" x14ac:dyDescent="0.2">
      <c r="B114" s="60"/>
    </row>
    <row r="115" spans="1:18" ht="20" customHeight="1" thickBot="1" x14ac:dyDescent="0.2">
      <c r="B115" s="60"/>
      <c r="E115" s="96" t="s">
        <v>119</v>
      </c>
      <c r="F115" s="96" t="s">
        <v>120</v>
      </c>
      <c r="G115" s="96" t="s">
        <v>121</v>
      </c>
      <c r="H115" s="96" t="s">
        <v>122</v>
      </c>
      <c r="I115" s="96" t="s">
        <v>123</v>
      </c>
    </row>
    <row r="116" spans="1:18" ht="20" customHeight="1" x14ac:dyDescent="0.15">
      <c r="A116" s="244" t="s">
        <v>7</v>
      </c>
      <c r="B116" s="244"/>
      <c r="C116" s="244"/>
      <c r="D116" s="244"/>
      <c r="E116" s="98">
        <v>6</v>
      </c>
      <c r="F116" s="98">
        <v>5.5</v>
      </c>
      <c r="G116" s="98">
        <v>5</v>
      </c>
      <c r="H116" s="98">
        <v>3</v>
      </c>
      <c r="I116" s="98">
        <v>3</v>
      </c>
    </row>
    <row r="117" spans="1:18" ht="20" customHeight="1" x14ac:dyDescent="0.15">
      <c r="A117" s="245" t="s">
        <v>8</v>
      </c>
      <c r="B117" s="245"/>
      <c r="C117" s="245"/>
      <c r="D117" s="245"/>
      <c r="E117" s="99">
        <v>5</v>
      </c>
      <c r="F117" s="99">
        <v>5</v>
      </c>
      <c r="G117" s="99">
        <v>7</v>
      </c>
      <c r="H117" s="99">
        <v>2</v>
      </c>
      <c r="I117" s="99">
        <v>7</v>
      </c>
    </row>
    <row r="118" spans="1:18" ht="20" customHeight="1" thickBot="1" x14ac:dyDescent="0.2">
      <c r="A118" s="228" t="s">
        <v>9</v>
      </c>
      <c r="B118" s="228"/>
      <c r="C118" s="228"/>
      <c r="D118" s="228"/>
      <c r="E118" s="100">
        <v>4</v>
      </c>
      <c r="F118" s="100">
        <v>1</v>
      </c>
      <c r="G118" s="100">
        <v>5</v>
      </c>
      <c r="H118" s="100">
        <v>4</v>
      </c>
      <c r="I118" s="100">
        <v>4</v>
      </c>
    </row>
    <row r="119" spans="1:18" ht="5" customHeight="1" thickBot="1" x14ac:dyDescent="0.2">
      <c r="B119" s="60"/>
    </row>
    <row r="120" spans="1:18" ht="20" customHeight="1" thickBot="1" x14ac:dyDescent="0.2">
      <c r="B120" s="229" t="s">
        <v>11</v>
      </c>
      <c r="C120" s="230"/>
      <c r="D120" s="230"/>
      <c r="E120" s="230"/>
      <c r="F120" s="230"/>
      <c r="G120" s="231"/>
    </row>
    <row r="121" spans="1:18" ht="20" customHeight="1" x14ac:dyDescent="0.15">
      <c r="B121" s="232"/>
      <c r="C121" s="233"/>
      <c r="D121" s="233"/>
      <c r="E121" s="233"/>
      <c r="F121" s="233"/>
      <c r="G121" s="233"/>
      <c r="H121" s="233"/>
      <c r="I121" s="234"/>
    </row>
    <row r="122" spans="1:18" ht="20" customHeight="1" x14ac:dyDescent="0.15">
      <c r="B122" s="235"/>
      <c r="C122" s="236"/>
      <c r="D122" s="236"/>
      <c r="E122" s="236"/>
      <c r="F122" s="236"/>
      <c r="G122" s="236"/>
      <c r="H122" s="236"/>
      <c r="I122" s="237"/>
    </row>
    <row r="123" spans="1:18" ht="20" customHeight="1" x14ac:dyDescent="0.15">
      <c r="B123" s="235"/>
      <c r="C123" s="236"/>
      <c r="D123" s="236"/>
      <c r="E123" s="236"/>
      <c r="F123" s="236"/>
      <c r="G123" s="236"/>
      <c r="H123" s="236"/>
      <c r="I123" s="237"/>
    </row>
    <row r="124" spans="1:18" ht="20" customHeight="1" thickBot="1" x14ac:dyDescent="0.2">
      <c r="B124" s="238"/>
      <c r="C124" s="239"/>
      <c r="D124" s="239"/>
      <c r="E124" s="239"/>
      <c r="F124" s="239"/>
      <c r="G124" s="239"/>
      <c r="H124" s="239"/>
      <c r="I124" s="240"/>
    </row>
    <row r="125" spans="1:18" ht="5" customHeight="1" thickBot="1" x14ac:dyDescent="0.2">
      <c r="B125" s="97"/>
      <c r="C125" s="97"/>
      <c r="D125" s="97"/>
      <c r="E125" s="97"/>
      <c r="F125" s="97"/>
      <c r="G125" s="97"/>
      <c r="H125" s="97"/>
      <c r="I125" s="97"/>
    </row>
    <row r="126" spans="1:18" ht="20" customHeight="1" thickBot="1" x14ac:dyDescent="0.2">
      <c r="B126" s="241" t="s">
        <v>10</v>
      </c>
      <c r="C126" s="242"/>
      <c r="D126" s="242"/>
      <c r="E126" s="242"/>
      <c r="F126" s="242"/>
      <c r="G126" s="242"/>
      <c r="H126" s="243"/>
    </row>
    <row r="127" spans="1:18" ht="60" customHeight="1" thickBot="1" x14ac:dyDescent="0.2">
      <c r="B127" s="247"/>
      <c r="C127" s="248"/>
      <c r="D127" s="248"/>
      <c r="E127" s="248"/>
      <c r="F127" s="248"/>
      <c r="G127" s="248"/>
      <c r="H127" s="248"/>
      <c r="I127" s="248"/>
      <c r="J127" s="248"/>
      <c r="K127" s="248"/>
      <c r="L127" s="248"/>
      <c r="M127" s="248"/>
      <c r="N127" s="248"/>
      <c r="O127" s="248"/>
      <c r="P127" s="248"/>
      <c r="Q127" s="248"/>
      <c r="R127" s="249"/>
    </row>
    <row r="128" spans="1:18" ht="5" customHeight="1" thickBot="1" x14ac:dyDescent="0.2"/>
    <row r="129" spans="2:18" ht="15" customHeight="1" thickBot="1" x14ac:dyDescent="0.2">
      <c r="B129" s="229" t="s">
        <v>92</v>
      </c>
      <c r="C129" s="230"/>
      <c r="D129" s="230"/>
      <c r="E129" s="230"/>
      <c r="F129" s="230"/>
      <c r="G129" s="230"/>
      <c r="H129" s="231"/>
    </row>
    <row r="130" spans="2:18" ht="15" customHeight="1" x14ac:dyDescent="0.15">
      <c r="B130" s="118"/>
      <c r="C130" s="124"/>
      <c r="D130" s="124"/>
      <c r="E130" s="124"/>
      <c r="F130" s="124"/>
      <c r="G130" s="124"/>
      <c r="H130" s="124"/>
      <c r="I130" s="124"/>
      <c r="J130" s="124"/>
      <c r="K130" s="124"/>
      <c r="L130" s="124"/>
      <c r="M130" s="124"/>
      <c r="N130" s="124"/>
      <c r="O130" s="124"/>
      <c r="P130" s="124"/>
      <c r="Q130" s="124"/>
      <c r="R130" s="125"/>
    </row>
    <row r="131" spans="2:18" ht="15" customHeight="1" x14ac:dyDescent="0.15">
      <c r="B131" s="119"/>
      <c r="R131" s="120"/>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thickBot="1" x14ac:dyDescent="0.2">
      <c r="B163" s="121"/>
      <c r="C163" s="122"/>
      <c r="D163" s="122"/>
      <c r="E163" s="122"/>
      <c r="F163" s="122"/>
      <c r="G163" s="122"/>
      <c r="H163" s="122"/>
      <c r="I163" s="122"/>
      <c r="J163" s="122"/>
      <c r="K163" s="122"/>
      <c r="L163" s="122"/>
      <c r="M163" s="122"/>
      <c r="N163" s="122"/>
      <c r="O163" s="122"/>
      <c r="P163" s="122"/>
      <c r="Q163" s="122"/>
      <c r="R163" s="123"/>
    </row>
    <row r="164" spans="1:18" ht="10" customHeight="1" thickBot="1" x14ac:dyDescent="0.2"/>
    <row r="165" spans="1:18" ht="20" customHeight="1" thickBot="1" x14ac:dyDescent="0.2">
      <c r="A165" s="260" t="s">
        <v>14</v>
      </c>
      <c r="B165" s="261"/>
      <c r="C165" s="261"/>
      <c r="D165" s="261"/>
      <c r="E165" s="261"/>
      <c r="F165" s="261"/>
      <c r="G165" s="261"/>
      <c r="H165" s="261"/>
      <c r="I165" s="261"/>
      <c r="J165" s="261"/>
      <c r="K165" s="261"/>
      <c r="L165" s="261"/>
      <c r="M165" s="261"/>
      <c r="N165" s="261"/>
      <c r="O165" s="261"/>
      <c r="P165" s="261"/>
      <c r="Q165" s="261"/>
      <c r="R165" s="262"/>
    </row>
    <row r="166" spans="1:18" ht="5" customHeight="1" thickBot="1" x14ac:dyDescent="0.2">
      <c r="B166" s="60"/>
    </row>
    <row r="167" spans="1:18" ht="20" customHeight="1" thickBot="1" x14ac:dyDescent="0.2">
      <c r="B167" s="60"/>
      <c r="E167" s="96" t="s">
        <v>119</v>
      </c>
      <c r="F167" s="96" t="s">
        <v>120</v>
      </c>
      <c r="G167" s="96" t="s">
        <v>121</v>
      </c>
      <c r="H167" s="96" t="s">
        <v>122</v>
      </c>
      <c r="I167" s="96" t="s">
        <v>123</v>
      </c>
    </row>
    <row r="168" spans="1:18" ht="20" customHeight="1" x14ac:dyDescent="0.15">
      <c r="A168" s="244" t="s">
        <v>7</v>
      </c>
      <c r="B168" s="244"/>
      <c r="C168" s="244"/>
      <c r="D168" s="244"/>
      <c r="E168" s="98">
        <v>6</v>
      </c>
      <c r="F168" s="98">
        <v>1</v>
      </c>
      <c r="G168" s="98">
        <v>3</v>
      </c>
      <c r="H168" s="98">
        <v>3</v>
      </c>
      <c r="I168" s="98">
        <v>4</v>
      </c>
    </row>
    <row r="169" spans="1:18" ht="20" customHeight="1" x14ac:dyDescent="0.15">
      <c r="A169" s="245" t="s">
        <v>8</v>
      </c>
      <c r="B169" s="245"/>
      <c r="C169" s="245"/>
      <c r="D169" s="245"/>
      <c r="E169" s="99">
        <v>5</v>
      </c>
      <c r="F169" s="99">
        <v>4</v>
      </c>
      <c r="G169" s="99">
        <v>7</v>
      </c>
      <c r="H169" s="99">
        <v>5</v>
      </c>
      <c r="I169" s="99">
        <v>5</v>
      </c>
    </row>
    <row r="170" spans="1:18" ht="20" customHeight="1" thickBot="1" x14ac:dyDescent="0.2">
      <c r="A170" s="228" t="s">
        <v>9</v>
      </c>
      <c r="B170" s="228"/>
      <c r="C170" s="228"/>
      <c r="D170" s="228"/>
      <c r="E170" s="100">
        <v>2</v>
      </c>
      <c r="F170" s="100">
        <v>3</v>
      </c>
      <c r="G170" s="100">
        <v>3</v>
      </c>
      <c r="H170" s="100">
        <v>2</v>
      </c>
      <c r="I170" s="100">
        <v>3</v>
      </c>
    </row>
    <row r="171" spans="1:18" ht="5" customHeight="1" thickBot="1" x14ac:dyDescent="0.2">
      <c r="B171" s="60"/>
    </row>
    <row r="172" spans="1:18" ht="20" customHeight="1" thickBot="1" x14ac:dyDescent="0.2">
      <c r="B172" s="229" t="s">
        <v>11</v>
      </c>
      <c r="C172" s="230"/>
      <c r="D172" s="230"/>
      <c r="E172" s="230"/>
      <c r="F172" s="230"/>
      <c r="G172" s="231"/>
    </row>
    <row r="173" spans="1:18" ht="20" customHeight="1" x14ac:dyDescent="0.15">
      <c r="B173" s="232"/>
      <c r="C173" s="233"/>
      <c r="D173" s="233"/>
      <c r="E173" s="233"/>
      <c r="F173" s="233"/>
      <c r="G173" s="233"/>
      <c r="H173" s="233"/>
      <c r="I173" s="234"/>
    </row>
    <row r="174" spans="1:18" ht="20" customHeight="1" x14ac:dyDescent="0.15">
      <c r="B174" s="235"/>
      <c r="C174" s="236"/>
      <c r="D174" s="236"/>
      <c r="E174" s="236"/>
      <c r="F174" s="236"/>
      <c r="G174" s="236"/>
      <c r="H174" s="236"/>
      <c r="I174" s="237"/>
    </row>
    <row r="175" spans="1:18" ht="20" customHeight="1" x14ac:dyDescent="0.15">
      <c r="B175" s="235"/>
      <c r="C175" s="236"/>
      <c r="D175" s="236"/>
      <c r="E175" s="236"/>
      <c r="F175" s="236"/>
      <c r="G175" s="236"/>
      <c r="H175" s="236"/>
      <c r="I175" s="237"/>
    </row>
    <row r="176" spans="1:18" ht="20" customHeight="1" thickBot="1" x14ac:dyDescent="0.2">
      <c r="B176" s="238"/>
      <c r="C176" s="239"/>
      <c r="D176" s="239"/>
      <c r="E176" s="239"/>
      <c r="F176" s="239"/>
      <c r="G176" s="239"/>
      <c r="H176" s="239"/>
      <c r="I176" s="240"/>
    </row>
    <row r="177" spans="2:18" ht="5" customHeight="1" thickBot="1" x14ac:dyDescent="0.2">
      <c r="B177" s="97"/>
      <c r="C177" s="97"/>
      <c r="D177" s="97"/>
      <c r="E177" s="97"/>
      <c r="F177" s="97"/>
      <c r="G177" s="97"/>
      <c r="H177" s="97"/>
      <c r="I177" s="97"/>
    </row>
    <row r="178" spans="2:18" ht="20" customHeight="1" thickBot="1" x14ac:dyDescent="0.2">
      <c r="B178" s="241" t="s">
        <v>10</v>
      </c>
      <c r="C178" s="242"/>
      <c r="D178" s="242"/>
      <c r="E178" s="242"/>
      <c r="F178" s="242"/>
      <c r="G178" s="242"/>
      <c r="H178" s="243"/>
    </row>
    <row r="179" spans="2:18" ht="60" customHeight="1" thickBot="1" x14ac:dyDescent="0.2">
      <c r="B179" s="247"/>
      <c r="C179" s="248"/>
      <c r="D179" s="248"/>
      <c r="E179" s="248"/>
      <c r="F179" s="248"/>
      <c r="G179" s="248"/>
      <c r="H179" s="248"/>
      <c r="I179" s="248"/>
      <c r="J179" s="248"/>
      <c r="K179" s="248"/>
      <c r="L179" s="248"/>
      <c r="M179" s="248"/>
      <c r="N179" s="248"/>
      <c r="O179" s="248"/>
      <c r="P179" s="248"/>
      <c r="Q179" s="248"/>
      <c r="R179" s="249"/>
    </row>
    <row r="180" spans="2:18" ht="5" customHeight="1" thickBot="1" x14ac:dyDescent="0.2"/>
    <row r="181" spans="2:18" ht="15" customHeight="1" thickBot="1" x14ac:dyDescent="0.2">
      <c r="B181" s="229" t="s">
        <v>92</v>
      </c>
      <c r="C181" s="230"/>
      <c r="D181" s="230"/>
      <c r="E181" s="230"/>
      <c r="F181" s="230"/>
      <c r="G181" s="230"/>
      <c r="H181" s="231"/>
    </row>
    <row r="182" spans="2:18" ht="15" customHeight="1" x14ac:dyDescent="0.15">
      <c r="B182" s="118"/>
      <c r="C182" s="124"/>
      <c r="D182" s="124"/>
      <c r="E182" s="124"/>
      <c r="F182" s="124"/>
      <c r="G182" s="124"/>
      <c r="H182" s="124"/>
      <c r="I182" s="124"/>
      <c r="J182" s="124"/>
      <c r="K182" s="124"/>
      <c r="L182" s="124"/>
      <c r="M182" s="124"/>
      <c r="N182" s="124"/>
      <c r="O182" s="124"/>
      <c r="P182" s="124"/>
      <c r="Q182" s="124"/>
      <c r="R182" s="125"/>
    </row>
    <row r="183" spans="2:18" ht="15" customHeight="1" x14ac:dyDescent="0.15">
      <c r="B183" s="119"/>
      <c r="R183" s="120"/>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thickBot="1" x14ac:dyDescent="0.2">
      <c r="B215" s="121"/>
      <c r="C215" s="122"/>
      <c r="D215" s="122"/>
      <c r="E215" s="122"/>
      <c r="F215" s="122"/>
      <c r="G215" s="122"/>
      <c r="H215" s="122"/>
      <c r="I215" s="122"/>
      <c r="J215" s="122"/>
      <c r="K215" s="122"/>
      <c r="L215" s="122"/>
      <c r="M215" s="122"/>
      <c r="N215" s="122"/>
      <c r="O215" s="122"/>
      <c r="P215" s="122"/>
      <c r="Q215" s="122"/>
      <c r="R215" s="123"/>
    </row>
    <row r="216" spans="1:18" ht="10" customHeight="1" thickBot="1" x14ac:dyDescent="0.2"/>
    <row r="217" spans="1:18" ht="20" customHeight="1" thickBot="1" x14ac:dyDescent="0.2">
      <c r="A217" s="260" t="s">
        <v>15</v>
      </c>
      <c r="B217" s="261"/>
      <c r="C217" s="261"/>
      <c r="D217" s="261"/>
      <c r="E217" s="261"/>
      <c r="F217" s="261"/>
      <c r="G217" s="261"/>
      <c r="H217" s="261"/>
      <c r="I217" s="261"/>
      <c r="J217" s="261"/>
      <c r="K217" s="261"/>
      <c r="L217" s="261"/>
      <c r="M217" s="261"/>
      <c r="N217" s="261"/>
      <c r="O217" s="261"/>
      <c r="P217" s="261"/>
      <c r="Q217" s="261"/>
      <c r="R217" s="262"/>
    </row>
    <row r="218" spans="1:18" ht="5" customHeight="1" thickBot="1" x14ac:dyDescent="0.2">
      <c r="B218" s="60"/>
    </row>
    <row r="219" spans="1:18" ht="20" customHeight="1" thickBot="1" x14ac:dyDescent="0.2">
      <c r="B219" s="60"/>
      <c r="E219" s="96" t="s">
        <v>119</v>
      </c>
      <c r="F219" s="96" t="s">
        <v>120</v>
      </c>
      <c r="G219" s="96" t="s">
        <v>121</v>
      </c>
      <c r="H219" s="96" t="s">
        <v>122</v>
      </c>
      <c r="I219" s="96" t="s">
        <v>123</v>
      </c>
    </row>
    <row r="220" spans="1:18" ht="20" customHeight="1" x14ac:dyDescent="0.15">
      <c r="A220" s="244" t="s">
        <v>7</v>
      </c>
      <c r="B220" s="244"/>
      <c r="C220" s="244"/>
      <c r="D220" s="244"/>
      <c r="E220" s="98">
        <v>6</v>
      </c>
      <c r="F220" s="98">
        <v>5.5</v>
      </c>
      <c r="G220" s="98">
        <v>5</v>
      </c>
      <c r="H220" s="98">
        <v>6</v>
      </c>
      <c r="I220" s="98">
        <v>3</v>
      </c>
    </row>
    <row r="221" spans="1:18" ht="20" customHeight="1" x14ac:dyDescent="0.15">
      <c r="A221" s="245" t="s">
        <v>8</v>
      </c>
      <c r="B221" s="245"/>
      <c r="C221" s="245"/>
      <c r="D221" s="245"/>
      <c r="E221" s="99">
        <v>5</v>
      </c>
      <c r="F221" s="99">
        <v>5</v>
      </c>
      <c r="G221" s="99">
        <v>7</v>
      </c>
      <c r="H221" s="99">
        <v>2</v>
      </c>
      <c r="I221" s="99">
        <v>7</v>
      </c>
    </row>
    <row r="222" spans="1:18" ht="20" customHeight="1" thickBot="1" x14ac:dyDescent="0.2">
      <c r="A222" s="228" t="s">
        <v>9</v>
      </c>
      <c r="B222" s="228"/>
      <c r="C222" s="228"/>
      <c r="D222" s="228"/>
      <c r="E222" s="100">
        <v>4</v>
      </c>
      <c r="F222" s="100">
        <v>1</v>
      </c>
      <c r="G222" s="100">
        <v>5</v>
      </c>
      <c r="H222" s="100">
        <v>3</v>
      </c>
      <c r="I222" s="100">
        <v>4</v>
      </c>
    </row>
    <row r="223" spans="1:18" ht="5" customHeight="1" thickBot="1" x14ac:dyDescent="0.2">
      <c r="B223" s="60"/>
    </row>
    <row r="224" spans="1:18" ht="20" customHeight="1" thickBot="1" x14ac:dyDescent="0.2">
      <c r="B224" s="229" t="s">
        <v>11</v>
      </c>
      <c r="C224" s="230"/>
      <c r="D224" s="230"/>
      <c r="E224" s="230"/>
      <c r="F224" s="230"/>
      <c r="G224" s="231"/>
    </row>
    <row r="225" spans="2:18" ht="20" customHeight="1" x14ac:dyDescent="0.15">
      <c r="B225" s="232"/>
      <c r="C225" s="233"/>
      <c r="D225" s="233"/>
      <c r="E225" s="233"/>
      <c r="F225" s="233"/>
      <c r="G225" s="233"/>
      <c r="H225" s="233"/>
      <c r="I225" s="234"/>
    </row>
    <row r="226" spans="2:18" ht="20" customHeight="1" x14ac:dyDescent="0.15">
      <c r="B226" s="235"/>
      <c r="C226" s="236"/>
      <c r="D226" s="236"/>
      <c r="E226" s="236"/>
      <c r="F226" s="236"/>
      <c r="G226" s="236"/>
      <c r="H226" s="236"/>
      <c r="I226" s="237"/>
    </row>
    <row r="227" spans="2:18" ht="20" customHeight="1" x14ac:dyDescent="0.15">
      <c r="B227" s="235"/>
      <c r="C227" s="236"/>
      <c r="D227" s="236"/>
      <c r="E227" s="236"/>
      <c r="F227" s="236"/>
      <c r="G227" s="236"/>
      <c r="H227" s="236"/>
      <c r="I227" s="237"/>
    </row>
    <row r="228" spans="2:18" ht="20" customHeight="1" thickBot="1" x14ac:dyDescent="0.2">
      <c r="B228" s="238"/>
      <c r="C228" s="239"/>
      <c r="D228" s="239"/>
      <c r="E228" s="239"/>
      <c r="F228" s="239"/>
      <c r="G228" s="239"/>
      <c r="H228" s="239"/>
      <c r="I228" s="240"/>
    </row>
    <row r="229" spans="2:18" ht="5" customHeight="1" thickBot="1" x14ac:dyDescent="0.2">
      <c r="B229" s="97"/>
      <c r="C229" s="97"/>
      <c r="D229" s="97"/>
      <c r="E229" s="97"/>
      <c r="F229" s="97"/>
      <c r="G229" s="97"/>
      <c r="H229" s="97"/>
      <c r="I229" s="97"/>
    </row>
    <row r="230" spans="2:18" ht="20" customHeight="1" thickBot="1" x14ac:dyDescent="0.2">
      <c r="B230" s="241" t="s">
        <v>10</v>
      </c>
      <c r="C230" s="242"/>
      <c r="D230" s="242"/>
      <c r="E230" s="242"/>
      <c r="F230" s="242"/>
      <c r="G230" s="242"/>
      <c r="H230" s="243"/>
    </row>
    <row r="231" spans="2:18" ht="60" customHeight="1" thickBot="1" x14ac:dyDescent="0.2">
      <c r="B231" s="247"/>
      <c r="C231" s="248"/>
      <c r="D231" s="248"/>
      <c r="E231" s="248"/>
      <c r="F231" s="248"/>
      <c r="G231" s="248"/>
      <c r="H231" s="248"/>
      <c r="I231" s="248"/>
      <c r="J231" s="248"/>
      <c r="K231" s="248"/>
      <c r="L231" s="248"/>
      <c r="M231" s="248"/>
      <c r="N231" s="248"/>
      <c r="O231" s="248"/>
      <c r="P231" s="248"/>
      <c r="Q231" s="248"/>
      <c r="R231" s="249"/>
    </row>
    <row r="232" spans="2:18" ht="5" customHeight="1" thickBot="1" x14ac:dyDescent="0.2"/>
    <row r="233" spans="2:18" ht="15" customHeight="1" thickBot="1" x14ac:dyDescent="0.2">
      <c r="B233" s="229" t="s">
        <v>92</v>
      </c>
      <c r="C233" s="230"/>
      <c r="D233" s="230"/>
      <c r="E233" s="230"/>
      <c r="F233" s="230"/>
      <c r="G233" s="230"/>
      <c r="H233" s="231"/>
    </row>
    <row r="234" spans="2:18" ht="15" customHeight="1" x14ac:dyDescent="0.15">
      <c r="B234" s="118"/>
      <c r="C234" s="124"/>
      <c r="D234" s="124"/>
      <c r="E234" s="124"/>
      <c r="F234" s="124"/>
      <c r="G234" s="124"/>
      <c r="H234" s="124"/>
      <c r="I234" s="124"/>
      <c r="J234" s="124"/>
      <c r="K234" s="124"/>
      <c r="L234" s="124"/>
      <c r="M234" s="124"/>
      <c r="N234" s="124"/>
      <c r="O234" s="124"/>
      <c r="P234" s="124"/>
      <c r="Q234" s="124"/>
      <c r="R234" s="125"/>
    </row>
    <row r="235" spans="2:18" ht="15" customHeight="1" x14ac:dyDescent="0.15">
      <c r="B235" s="119"/>
      <c r="R235" s="120"/>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thickBot="1" x14ac:dyDescent="0.2">
      <c r="B267" s="121"/>
      <c r="C267" s="122"/>
      <c r="D267" s="122"/>
      <c r="E267" s="122"/>
      <c r="F267" s="122"/>
      <c r="G267" s="122"/>
      <c r="H267" s="122"/>
      <c r="I267" s="122"/>
      <c r="J267" s="122"/>
      <c r="K267" s="122"/>
      <c r="L267" s="122"/>
      <c r="M267" s="122"/>
      <c r="N267" s="122"/>
      <c r="O267" s="122"/>
      <c r="P267" s="122"/>
      <c r="Q267" s="122"/>
      <c r="R267" s="123"/>
    </row>
    <row r="268" spans="1:18" ht="10" customHeight="1" thickBot="1" x14ac:dyDescent="0.2"/>
    <row r="269" spans="1:18" ht="20" customHeight="1" thickBot="1" x14ac:dyDescent="0.2">
      <c r="A269" s="260" t="s">
        <v>16</v>
      </c>
      <c r="B269" s="261"/>
      <c r="C269" s="261"/>
      <c r="D269" s="261"/>
      <c r="E269" s="261"/>
      <c r="F269" s="261"/>
      <c r="G269" s="261"/>
      <c r="H269" s="261"/>
      <c r="I269" s="261"/>
      <c r="J269" s="261"/>
      <c r="K269" s="261"/>
      <c r="L269" s="261"/>
      <c r="M269" s="261"/>
      <c r="N269" s="261"/>
      <c r="O269" s="261"/>
      <c r="P269" s="261"/>
      <c r="Q269" s="261"/>
      <c r="R269" s="262"/>
    </row>
    <row r="270" spans="1:18" ht="5" customHeight="1" thickBot="1" x14ac:dyDescent="0.2">
      <c r="B270" s="60"/>
    </row>
    <row r="271" spans="1:18" ht="20" customHeight="1" thickBot="1" x14ac:dyDescent="0.2">
      <c r="B271" s="60"/>
      <c r="E271" s="96" t="s">
        <v>119</v>
      </c>
      <c r="F271" s="96" t="s">
        <v>120</v>
      </c>
      <c r="G271" s="96" t="s">
        <v>121</v>
      </c>
      <c r="H271" s="96" t="s">
        <v>122</v>
      </c>
      <c r="I271" s="96" t="s">
        <v>123</v>
      </c>
    </row>
    <row r="272" spans="1:18" ht="20" customHeight="1" x14ac:dyDescent="0.15">
      <c r="A272" s="244" t="s">
        <v>7</v>
      </c>
      <c r="B272" s="244"/>
      <c r="C272" s="244"/>
      <c r="D272" s="244"/>
      <c r="E272" s="98">
        <v>6</v>
      </c>
      <c r="F272" s="98">
        <v>5.5</v>
      </c>
      <c r="G272" s="98">
        <v>10</v>
      </c>
      <c r="H272" s="98">
        <v>6</v>
      </c>
      <c r="I272" s="98">
        <v>3</v>
      </c>
    </row>
    <row r="273" spans="1:18" ht="20" customHeight="1" x14ac:dyDescent="0.15">
      <c r="A273" s="245" t="s">
        <v>8</v>
      </c>
      <c r="B273" s="245"/>
      <c r="C273" s="245"/>
      <c r="D273" s="245"/>
      <c r="E273" s="99">
        <v>7</v>
      </c>
      <c r="F273" s="99">
        <v>8</v>
      </c>
      <c r="G273" s="99">
        <v>7</v>
      </c>
      <c r="H273" s="99">
        <v>9</v>
      </c>
      <c r="I273" s="99">
        <v>5</v>
      </c>
    </row>
    <row r="274" spans="1:18" ht="20" customHeight="1" thickBot="1" x14ac:dyDescent="0.2">
      <c r="A274" s="228" t="s">
        <v>9</v>
      </c>
      <c r="B274" s="228"/>
      <c r="C274" s="228"/>
      <c r="D274" s="228"/>
      <c r="E274" s="100">
        <v>2</v>
      </c>
      <c r="F274" s="100">
        <v>7</v>
      </c>
      <c r="G274" s="100">
        <v>4</v>
      </c>
      <c r="H274" s="100">
        <v>8</v>
      </c>
      <c r="I274" s="100">
        <v>4</v>
      </c>
    </row>
    <row r="275" spans="1:18" ht="5" customHeight="1" thickBot="1" x14ac:dyDescent="0.2">
      <c r="B275" s="60"/>
    </row>
    <row r="276" spans="1:18" ht="20" customHeight="1" thickBot="1" x14ac:dyDescent="0.2">
      <c r="B276" s="229" t="s">
        <v>11</v>
      </c>
      <c r="C276" s="230"/>
      <c r="D276" s="230"/>
      <c r="E276" s="230"/>
      <c r="F276" s="230"/>
      <c r="G276" s="231"/>
    </row>
    <row r="277" spans="1:18" ht="20" customHeight="1" x14ac:dyDescent="0.15">
      <c r="B277" s="232"/>
      <c r="C277" s="233"/>
      <c r="D277" s="233"/>
      <c r="E277" s="233"/>
      <c r="F277" s="233"/>
      <c r="G277" s="233"/>
      <c r="H277" s="233"/>
      <c r="I277" s="234"/>
    </row>
    <row r="278" spans="1:18" ht="20" customHeight="1" x14ac:dyDescent="0.15">
      <c r="B278" s="235"/>
      <c r="C278" s="236"/>
      <c r="D278" s="236"/>
      <c r="E278" s="236"/>
      <c r="F278" s="236"/>
      <c r="G278" s="236"/>
      <c r="H278" s="236"/>
      <c r="I278" s="237"/>
    </row>
    <row r="279" spans="1:18" ht="20" customHeight="1" x14ac:dyDescent="0.15">
      <c r="B279" s="235"/>
      <c r="C279" s="236"/>
      <c r="D279" s="236"/>
      <c r="E279" s="236"/>
      <c r="F279" s="236"/>
      <c r="G279" s="236"/>
      <c r="H279" s="236"/>
      <c r="I279" s="237"/>
    </row>
    <row r="280" spans="1:18" ht="20" customHeight="1" thickBot="1" x14ac:dyDescent="0.2">
      <c r="B280" s="238"/>
      <c r="C280" s="239"/>
      <c r="D280" s="239"/>
      <c r="E280" s="239"/>
      <c r="F280" s="239"/>
      <c r="G280" s="239"/>
      <c r="H280" s="239"/>
      <c r="I280" s="240"/>
    </row>
    <row r="281" spans="1:18" ht="5" customHeight="1" thickBot="1" x14ac:dyDescent="0.2">
      <c r="B281" s="97"/>
      <c r="C281" s="97"/>
      <c r="D281" s="97"/>
      <c r="E281" s="97"/>
      <c r="F281" s="97"/>
      <c r="G281" s="97"/>
      <c r="H281" s="97"/>
      <c r="I281" s="97"/>
    </row>
    <row r="282" spans="1:18" ht="20" customHeight="1" thickBot="1" x14ac:dyDescent="0.2">
      <c r="B282" s="241" t="s">
        <v>10</v>
      </c>
      <c r="C282" s="242"/>
      <c r="D282" s="242"/>
      <c r="E282" s="242"/>
      <c r="F282" s="242"/>
      <c r="G282" s="242"/>
      <c r="H282" s="243"/>
    </row>
    <row r="283" spans="1:18" ht="60" customHeight="1" thickBot="1" x14ac:dyDescent="0.2">
      <c r="B283" s="247"/>
      <c r="C283" s="248"/>
      <c r="D283" s="248"/>
      <c r="E283" s="248"/>
      <c r="F283" s="248"/>
      <c r="G283" s="248"/>
      <c r="H283" s="248"/>
      <c r="I283" s="248"/>
      <c r="J283" s="248"/>
      <c r="K283" s="248"/>
      <c r="L283" s="248"/>
      <c r="M283" s="248"/>
      <c r="N283" s="248"/>
      <c r="O283" s="248"/>
      <c r="P283" s="248"/>
      <c r="Q283" s="248"/>
      <c r="R283" s="249"/>
    </row>
    <row r="284" spans="1:18" ht="5" customHeight="1" thickBot="1" x14ac:dyDescent="0.2"/>
    <row r="285" spans="1:18" ht="15" customHeight="1" thickBot="1" x14ac:dyDescent="0.2">
      <c r="B285" s="229" t="s">
        <v>92</v>
      </c>
      <c r="C285" s="230"/>
      <c r="D285" s="230"/>
      <c r="E285" s="230"/>
      <c r="F285" s="230"/>
      <c r="G285" s="230"/>
      <c r="H285" s="231"/>
    </row>
    <row r="286" spans="1:18" ht="15" customHeight="1" x14ac:dyDescent="0.15">
      <c r="B286" s="118"/>
      <c r="C286" s="124"/>
      <c r="D286" s="124"/>
      <c r="E286" s="124"/>
      <c r="F286" s="124"/>
      <c r="G286" s="124"/>
      <c r="H286" s="124"/>
      <c r="I286" s="124"/>
      <c r="J286" s="124"/>
      <c r="K286" s="124"/>
      <c r="L286" s="124"/>
      <c r="M286" s="124"/>
      <c r="N286" s="124"/>
      <c r="O286" s="124"/>
      <c r="P286" s="124"/>
      <c r="Q286" s="124"/>
      <c r="R286" s="125"/>
    </row>
    <row r="287" spans="1:18" ht="15" customHeight="1" x14ac:dyDescent="0.15">
      <c r="B287" s="119"/>
      <c r="R287" s="120"/>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thickBot="1" x14ac:dyDescent="0.2">
      <c r="B319" s="121"/>
      <c r="C319" s="122"/>
      <c r="D319" s="122"/>
      <c r="E319" s="122"/>
      <c r="F319" s="122"/>
      <c r="G319" s="122"/>
      <c r="H319" s="122"/>
      <c r="I319" s="122"/>
      <c r="J319" s="122"/>
      <c r="K319" s="122"/>
      <c r="L319" s="122"/>
      <c r="M319" s="122"/>
      <c r="N319" s="122"/>
      <c r="O319" s="122"/>
      <c r="P319" s="122"/>
      <c r="Q319" s="122"/>
      <c r="R319" s="123"/>
    </row>
    <row r="320" spans="2:18" ht="5" customHeight="1" x14ac:dyDescent="0.15"/>
    <row r="321" spans="1:18" ht="5" customHeight="1" x14ac:dyDescent="0.2">
      <c r="A321" s="54"/>
      <c r="B321" s="55"/>
      <c r="C321" s="55"/>
      <c r="D321" s="55"/>
      <c r="E321" s="55"/>
      <c r="F321" s="55"/>
      <c r="G321" s="55"/>
      <c r="H321" s="55"/>
      <c r="I321" s="55"/>
      <c r="J321" s="55"/>
      <c r="K321" s="56"/>
      <c r="L321" s="57"/>
      <c r="M321" s="57"/>
      <c r="N321" s="57"/>
      <c r="O321" s="57"/>
      <c r="P321" s="55"/>
      <c r="Q321" s="55"/>
      <c r="R321" s="55"/>
    </row>
    <row r="322" spans="1:18" ht="5" customHeight="1" x14ac:dyDescent="0.15"/>
    <row r="323" spans="1:18" ht="25" customHeight="1" thickBot="1" x14ac:dyDescent="0.2">
      <c r="B323" s="225" t="s">
        <v>102</v>
      </c>
      <c r="C323" s="226"/>
      <c r="D323" s="226"/>
      <c r="E323" s="226"/>
      <c r="F323" s="226"/>
      <c r="G323" s="226"/>
      <c r="H323" s="226"/>
      <c r="I323" s="226"/>
      <c r="J323" s="226"/>
      <c r="K323" s="226"/>
      <c r="L323" s="226"/>
      <c r="M323" s="226"/>
      <c r="N323" s="226"/>
      <c r="O323" s="226"/>
      <c r="P323" s="226"/>
      <c r="Q323" s="226"/>
      <c r="R323" s="227"/>
    </row>
    <row r="324" spans="1:18" ht="25" customHeight="1" thickBot="1" x14ac:dyDescent="0.2">
      <c r="A324" s="140"/>
      <c r="B324" s="254" t="s">
        <v>154</v>
      </c>
      <c r="C324" s="255"/>
      <c r="D324" s="255"/>
      <c r="E324" s="255"/>
      <c r="F324" s="255"/>
      <c r="G324" s="255"/>
      <c r="H324" s="255"/>
      <c r="I324" s="255"/>
      <c r="J324" s="255"/>
      <c r="K324" s="255"/>
      <c r="L324" s="255"/>
      <c r="M324" s="255"/>
      <c r="N324" s="255"/>
      <c r="O324" s="255"/>
      <c r="P324" s="255"/>
      <c r="Q324" s="256"/>
      <c r="R324" s="141">
        <v>75</v>
      </c>
    </row>
    <row r="325" spans="1:18" ht="25" customHeight="1" thickBot="1" x14ac:dyDescent="0.25">
      <c r="B325" s="60"/>
      <c r="K325" s="44"/>
      <c r="L325" s="52"/>
      <c r="M325" s="52"/>
      <c r="N325" s="52"/>
      <c r="Q325"/>
      <c r="R325"/>
    </row>
    <row r="326" spans="1:18" ht="25" customHeight="1" thickBot="1" x14ac:dyDescent="0.2">
      <c r="B326" s="64"/>
      <c r="C326" s="64"/>
      <c r="D326" s="64"/>
      <c r="E326" s="64"/>
      <c r="F326" s="196" t="s">
        <v>82</v>
      </c>
      <c r="G326" s="196"/>
      <c r="H326" s="196" t="s">
        <v>75</v>
      </c>
      <c r="I326" s="196"/>
      <c r="K326" s="44"/>
      <c r="L326" s="52"/>
      <c r="M326" s="52"/>
      <c r="N326" s="52"/>
    </row>
    <row r="327" spans="1:18" ht="25" customHeight="1" thickTop="1" thickBot="1" x14ac:dyDescent="0.2">
      <c r="B327" s="194" t="s">
        <v>104</v>
      </c>
      <c r="C327" s="195"/>
      <c r="D327" s="195"/>
      <c r="E327" s="259"/>
      <c r="F327" s="197">
        <f>R324</f>
        <v>75</v>
      </c>
      <c r="G327" s="197"/>
      <c r="H327" s="198">
        <f>F327</f>
        <v>75</v>
      </c>
      <c r="I327" s="198"/>
      <c r="J327" s="93" t="s">
        <v>76</v>
      </c>
      <c r="K327" s="63">
        <f>50/100*H327</f>
        <v>37.5</v>
      </c>
      <c r="L327" s="257" t="s">
        <v>103</v>
      </c>
      <c r="M327" s="258"/>
      <c r="N327" s="258"/>
      <c r="O327" s="258"/>
      <c r="P327" s="258"/>
    </row>
    <row r="328" spans="1:18" ht="5" customHeight="1" thickTop="1" x14ac:dyDescent="0.15">
      <c r="B328" s="60"/>
      <c r="K328" s="44"/>
      <c r="L328" s="53"/>
      <c r="M328" s="53"/>
      <c r="N328" s="53"/>
      <c r="O328" s="53"/>
    </row>
    <row r="329" spans="1:18" ht="5" customHeight="1" x14ac:dyDescent="0.15">
      <c r="A329" s="94"/>
      <c r="B329" s="95"/>
      <c r="C329" s="95"/>
      <c r="D329" s="95"/>
      <c r="E329" s="95"/>
      <c r="F329" s="95"/>
      <c r="G329" s="95"/>
      <c r="H329" s="95"/>
      <c r="I329" s="95"/>
      <c r="J329" s="95"/>
      <c r="K329" s="56"/>
      <c r="L329" s="57"/>
      <c r="M329" s="57"/>
      <c r="N329" s="57"/>
      <c r="O329" s="57"/>
      <c r="P329" s="95"/>
      <c r="Q329" s="95"/>
      <c r="R329" s="95"/>
    </row>
    <row r="330" spans="1:18" ht="5" customHeight="1" x14ac:dyDescent="0.15">
      <c r="B330" s="60"/>
    </row>
  </sheetData>
  <mergeCells count="69">
    <mergeCell ref="A9:R9"/>
    <mergeCell ref="A61:R61"/>
    <mergeCell ref="A113:R113"/>
    <mergeCell ref="A165:R165"/>
    <mergeCell ref="A217:R217"/>
    <mergeCell ref="A65:D65"/>
    <mergeCell ref="B75:R75"/>
    <mergeCell ref="B120:G120"/>
    <mergeCell ref="B121:I124"/>
    <mergeCell ref="A12:D12"/>
    <mergeCell ref="A13:D13"/>
    <mergeCell ref="A170:D170"/>
    <mergeCell ref="B172:G172"/>
    <mergeCell ref="B173:I176"/>
    <mergeCell ref="B178:H178"/>
    <mergeCell ref="A64:D64"/>
    <mergeCell ref="F327:G327"/>
    <mergeCell ref="H327:I327"/>
    <mergeCell ref="A116:D116"/>
    <mergeCell ref="L327:P327"/>
    <mergeCell ref="B327:E327"/>
    <mergeCell ref="B179:R179"/>
    <mergeCell ref="B277:I280"/>
    <mergeCell ref="B282:H282"/>
    <mergeCell ref="B283:R283"/>
    <mergeCell ref="B126:H126"/>
    <mergeCell ref="B127:R127"/>
    <mergeCell ref="A220:D220"/>
    <mergeCell ref="A221:D221"/>
    <mergeCell ref="A222:D222"/>
    <mergeCell ref="B224:G224"/>
    <mergeCell ref="A269:R269"/>
    <mergeCell ref="F326:G326"/>
    <mergeCell ref="H326:I326"/>
    <mergeCell ref="B23:R23"/>
    <mergeCell ref="B22:H22"/>
    <mergeCell ref="B225:I228"/>
    <mergeCell ref="A273:D273"/>
    <mergeCell ref="A274:D274"/>
    <mergeCell ref="A66:D66"/>
    <mergeCell ref="B68:G68"/>
    <mergeCell ref="B69:I72"/>
    <mergeCell ref="B276:G276"/>
    <mergeCell ref="B324:Q324"/>
    <mergeCell ref="B25:H25"/>
    <mergeCell ref="B77:H77"/>
    <mergeCell ref="B129:H129"/>
    <mergeCell ref="B233:H233"/>
    <mergeCell ref="B1:R1"/>
    <mergeCell ref="N2:O2"/>
    <mergeCell ref="P2:Q2"/>
    <mergeCell ref="B3:Q3"/>
    <mergeCell ref="B4:R4"/>
    <mergeCell ref="B5:R5"/>
    <mergeCell ref="B323:R323"/>
    <mergeCell ref="A14:D14"/>
    <mergeCell ref="B16:G16"/>
    <mergeCell ref="B17:I20"/>
    <mergeCell ref="B74:H74"/>
    <mergeCell ref="A168:D168"/>
    <mergeCell ref="A169:D169"/>
    <mergeCell ref="A117:D117"/>
    <mergeCell ref="A118:D118"/>
    <mergeCell ref="B7:R7"/>
    <mergeCell ref="B285:H285"/>
    <mergeCell ref="B181:H181"/>
    <mergeCell ref="B231:R231"/>
    <mergeCell ref="A272:D272"/>
    <mergeCell ref="B230:H230"/>
  </mergeCells>
  <conditionalFormatting sqref="H327">
    <cfRule type="cellIs" dxfId="236" priority="61" operator="between">
      <formula>80.1</formula>
      <formula>100</formula>
    </cfRule>
    <cfRule type="cellIs" dxfId="235" priority="62" operator="between">
      <formula>60.1</formula>
      <formula>80</formula>
    </cfRule>
    <cfRule type="cellIs" dxfId="234" priority="63" operator="between">
      <formula>40</formula>
      <formula>60</formula>
    </cfRule>
    <cfRule type="cellIs" dxfId="233" priority="64" operator="between">
      <formula>15</formula>
      <formula>39.9</formula>
    </cfRule>
    <cfRule type="cellIs" dxfId="232" priority="65" operator="between">
      <formula>0</formula>
      <formula>14.9</formula>
    </cfRule>
  </conditionalFormatting>
  <conditionalFormatting sqref="R324">
    <cfRule type="cellIs" dxfId="231" priority="56" operator="between">
      <formula>80.1</formula>
      <formula>100</formula>
    </cfRule>
    <cfRule type="cellIs" dxfId="230" priority="57" operator="between">
      <formula>60.1</formula>
      <formula>80</formula>
    </cfRule>
    <cfRule type="cellIs" dxfId="229" priority="58" operator="between">
      <formula>40</formula>
      <formula>60</formula>
    </cfRule>
    <cfRule type="cellIs" dxfId="228" priority="59" operator="between">
      <formula>15</formula>
      <formula>39.9</formula>
    </cfRule>
    <cfRule type="cellIs" dxfId="227" priority="60"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7:I327" xr:uid="{C4121B9D-7EAC-4E82-9740-8DA99D9B58D6}"/>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C7E2875D-B025-4B2C-9085-410EDEF128A6}">
          <x14:formula1>
            <xm:f>'Datos Aux'!$C$10:$T$10</xm:f>
          </x14:formula1>
          <xm:sqref>R324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7A18-FC6B-40A8-8AF1-D658776F5C8A}">
  <dimension ref="A1:S32"/>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1640625" customWidth="1"/>
    <col min="16" max="16" width="11.83203125" customWidth="1"/>
    <col min="17" max="17" width="7.6640625" customWidth="1"/>
    <col min="18" max="22" width="8.6640625" customWidth="1"/>
  </cols>
  <sheetData>
    <row r="1" spans="1:17" ht="41.25" customHeight="1" thickTop="1" x14ac:dyDescent="0.2">
      <c r="B1" s="169" t="s">
        <v>157</v>
      </c>
      <c r="C1" s="170"/>
      <c r="D1" s="170"/>
      <c r="E1" s="170"/>
      <c r="F1" s="170"/>
      <c r="G1" s="170"/>
      <c r="H1" s="170"/>
      <c r="I1" s="170"/>
      <c r="J1" s="170"/>
      <c r="K1" s="170"/>
      <c r="L1" s="170"/>
      <c r="M1" s="170"/>
      <c r="N1" s="170"/>
      <c r="O1" s="170"/>
      <c r="P1" s="170"/>
      <c r="Q1" s="170"/>
    </row>
    <row r="2" spans="1:17" s="65" customFormat="1" ht="12" customHeight="1" x14ac:dyDescent="0.15">
      <c r="B2" s="66" t="s">
        <v>72</v>
      </c>
      <c r="C2" s="67" t="s">
        <v>236</v>
      </c>
      <c r="D2" s="68"/>
      <c r="E2" s="68"/>
      <c r="F2" s="68"/>
      <c r="G2" s="68"/>
      <c r="H2" s="68"/>
      <c r="I2" s="68"/>
      <c r="J2" s="68"/>
      <c r="K2" s="68"/>
      <c r="L2" s="68"/>
      <c r="M2" s="68" t="s">
        <v>73</v>
      </c>
      <c r="N2" s="216">
        <f ca="1">TODAY()</f>
        <v>45673</v>
      </c>
      <c r="O2" s="217"/>
      <c r="P2" s="217"/>
      <c r="Q2" s="217"/>
    </row>
    <row r="3" spans="1:17" ht="5" customHeight="1" x14ac:dyDescent="0.2">
      <c r="B3" s="219"/>
      <c r="C3" s="220"/>
      <c r="D3" s="220"/>
      <c r="E3" s="220"/>
      <c r="F3" s="220"/>
      <c r="G3" s="220"/>
      <c r="H3" s="220"/>
      <c r="I3" s="220"/>
      <c r="J3" s="220"/>
      <c r="K3" s="220"/>
      <c r="L3" s="220"/>
      <c r="M3" s="220"/>
      <c r="N3" s="220"/>
      <c r="O3" s="220"/>
      <c r="P3" s="220"/>
      <c r="Q3" s="220"/>
    </row>
    <row r="4" spans="1:17" s="6" customFormat="1" ht="21" customHeight="1" x14ac:dyDescent="0.2">
      <c r="A4" s="43"/>
      <c r="B4" s="251" t="s">
        <v>158</v>
      </c>
      <c r="C4" s="211"/>
      <c r="D4" s="211"/>
      <c r="E4" s="211"/>
      <c r="F4" s="211"/>
      <c r="G4" s="211"/>
      <c r="H4" s="211"/>
      <c r="I4" s="211"/>
      <c r="J4" s="211"/>
      <c r="K4" s="211"/>
      <c r="L4" s="211"/>
      <c r="M4" s="211"/>
      <c r="N4" s="211"/>
      <c r="O4" s="211"/>
      <c r="P4" s="211"/>
      <c r="Q4" s="211"/>
    </row>
    <row r="5" spans="1:17" ht="5" customHeight="1" x14ac:dyDescent="0.2">
      <c r="B5" s="41"/>
    </row>
    <row r="6" spans="1:17" ht="36" customHeight="1" x14ac:dyDescent="0.2">
      <c r="B6" s="263" t="s">
        <v>159</v>
      </c>
      <c r="C6" s="264"/>
      <c r="D6" s="264"/>
      <c r="E6" s="264"/>
      <c r="F6" s="264"/>
      <c r="G6" s="264"/>
      <c r="H6" s="264"/>
      <c r="I6" s="264"/>
      <c r="J6" s="264"/>
      <c r="K6" s="264"/>
      <c r="L6" s="264"/>
      <c r="M6" s="264"/>
      <c r="N6" s="264"/>
      <c r="O6" s="264"/>
      <c r="P6" s="264"/>
      <c r="Q6" s="264"/>
    </row>
    <row r="7" spans="1:17" ht="5" customHeight="1" x14ac:dyDescent="0.2">
      <c r="B7" s="41"/>
    </row>
    <row r="8" spans="1:17" ht="56.25" customHeight="1" x14ac:dyDescent="0.2">
      <c r="B8" s="263" t="s">
        <v>160</v>
      </c>
      <c r="C8" s="214"/>
      <c r="D8" s="214"/>
      <c r="E8" s="214"/>
      <c r="F8" s="214"/>
      <c r="G8" s="214"/>
      <c r="H8" s="214"/>
      <c r="I8" s="214"/>
      <c r="J8" s="214"/>
      <c r="K8" s="214"/>
      <c r="L8" s="214"/>
      <c r="M8" s="214"/>
      <c r="N8" s="214"/>
      <c r="O8" s="214"/>
      <c r="P8" s="214"/>
      <c r="Q8" s="214"/>
    </row>
    <row r="9" spans="1:17" ht="15" customHeight="1" x14ac:dyDescent="0.2">
      <c r="B9" s="201" t="s">
        <v>105</v>
      </c>
      <c r="C9" s="202"/>
      <c r="D9" s="202"/>
      <c r="E9" s="202"/>
      <c r="F9" s="202"/>
      <c r="G9" s="202"/>
      <c r="H9" s="202"/>
      <c r="I9" s="202"/>
      <c r="J9" s="202"/>
      <c r="K9" s="202"/>
      <c r="L9" s="202"/>
      <c r="M9" s="202"/>
      <c r="N9" s="202"/>
      <c r="O9" s="202"/>
      <c r="P9" s="202"/>
      <c r="Q9" s="203"/>
    </row>
    <row r="10" spans="1:17" ht="15" customHeight="1" thickBot="1" x14ac:dyDescent="0.25">
      <c r="B10" s="201"/>
      <c r="C10" s="202"/>
      <c r="D10" s="202"/>
      <c r="E10" s="202"/>
      <c r="F10" s="202"/>
      <c r="G10" s="202"/>
      <c r="H10" s="202"/>
      <c r="I10" s="202"/>
      <c r="J10" s="202"/>
      <c r="K10" s="202"/>
      <c r="L10" s="202"/>
      <c r="M10" s="202"/>
      <c r="N10" s="202"/>
      <c r="O10" s="202"/>
      <c r="P10" s="202"/>
      <c r="Q10" s="203"/>
    </row>
    <row r="11" spans="1:17" ht="27" customHeight="1" x14ac:dyDescent="0.2">
      <c r="A11" s="204">
        <v>5</v>
      </c>
      <c r="B11" s="176" t="s">
        <v>161</v>
      </c>
      <c r="C11" s="177"/>
      <c r="D11" s="177"/>
      <c r="E11" s="177"/>
      <c r="F11" s="177"/>
      <c r="G11" s="177"/>
      <c r="H11" s="177"/>
      <c r="I11" s="177"/>
      <c r="J11" s="177"/>
      <c r="K11" s="177"/>
      <c r="L11" s="177"/>
      <c r="M11" s="177"/>
      <c r="N11" s="177"/>
      <c r="O11" s="177"/>
      <c r="P11" s="177"/>
      <c r="Q11" s="178"/>
    </row>
    <row r="12" spans="1:17" ht="60" customHeight="1" thickBot="1" x14ac:dyDescent="0.25">
      <c r="A12" s="206"/>
      <c r="B12" s="272"/>
      <c r="C12" s="273"/>
      <c r="D12" s="273"/>
      <c r="E12" s="273"/>
      <c r="F12" s="273"/>
      <c r="G12" s="273"/>
      <c r="H12" s="273"/>
      <c r="I12" s="273"/>
      <c r="J12" s="273"/>
      <c r="K12" s="273"/>
      <c r="L12" s="273"/>
      <c r="M12" s="273"/>
      <c r="N12" s="273"/>
      <c r="O12" s="273"/>
      <c r="P12" s="273"/>
      <c r="Q12" s="274"/>
    </row>
    <row r="13" spans="1:17" ht="27" customHeight="1" x14ac:dyDescent="0.2">
      <c r="A13" s="265">
        <v>6</v>
      </c>
      <c r="B13" s="176" t="s">
        <v>162</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7</v>
      </c>
      <c r="B15" s="176" t="s">
        <v>163</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9" ht="27" customHeight="1" x14ac:dyDescent="0.2">
      <c r="A17" s="265">
        <v>8</v>
      </c>
      <c r="B17" s="176" t="s">
        <v>166</v>
      </c>
      <c r="C17" s="177"/>
      <c r="D17" s="177"/>
      <c r="E17" s="177"/>
      <c r="F17" s="177"/>
      <c r="G17" s="177"/>
      <c r="H17" s="177"/>
      <c r="I17" s="177"/>
      <c r="J17" s="177"/>
      <c r="K17" s="177"/>
      <c r="L17" s="177"/>
      <c r="M17" s="177"/>
      <c r="N17" s="177"/>
      <c r="O17" s="177"/>
      <c r="P17" s="177"/>
      <c r="Q17" s="178"/>
    </row>
    <row r="18" spans="1:19" ht="60" customHeight="1" thickBot="1" x14ac:dyDescent="0.25">
      <c r="A18" s="206"/>
      <c r="B18" s="266"/>
      <c r="C18" s="267"/>
      <c r="D18" s="267"/>
      <c r="E18" s="267"/>
      <c r="F18" s="267"/>
      <c r="G18" s="267"/>
      <c r="H18" s="267"/>
      <c r="I18" s="267"/>
      <c r="J18" s="267"/>
      <c r="K18" s="267"/>
      <c r="L18" s="267"/>
      <c r="M18" s="267"/>
      <c r="N18" s="267"/>
      <c r="O18" s="267"/>
      <c r="P18" s="267"/>
      <c r="Q18" s="268"/>
    </row>
    <row r="19" spans="1:19" ht="27" customHeight="1" x14ac:dyDescent="0.2">
      <c r="A19" s="265">
        <v>9</v>
      </c>
      <c r="B19" s="275" t="s">
        <v>164</v>
      </c>
      <c r="C19" s="276"/>
      <c r="D19" s="276"/>
      <c r="E19" s="276"/>
      <c r="F19" s="276"/>
      <c r="G19" s="276"/>
      <c r="H19" s="276"/>
      <c r="I19" s="276"/>
      <c r="J19" s="276"/>
      <c r="K19" s="276"/>
      <c r="L19" s="276"/>
      <c r="M19" s="276"/>
      <c r="N19" s="276"/>
      <c r="O19" s="276"/>
      <c r="P19" s="276"/>
      <c r="Q19" s="277"/>
    </row>
    <row r="20" spans="1:19" ht="60" customHeight="1" thickBot="1" x14ac:dyDescent="0.25">
      <c r="A20" s="206"/>
      <c r="B20" s="272"/>
      <c r="C20" s="273"/>
      <c r="D20" s="273"/>
      <c r="E20" s="273"/>
      <c r="F20" s="273"/>
      <c r="G20" s="273"/>
      <c r="H20" s="273"/>
      <c r="I20" s="273"/>
      <c r="J20" s="273"/>
      <c r="K20" s="273"/>
      <c r="L20" s="273"/>
      <c r="M20" s="273"/>
      <c r="N20" s="273"/>
      <c r="O20" s="273"/>
      <c r="P20" s="273"/>
      <c r="Q20" s="274"/>
    </row>
    <row r="21" spans="1:19" ht="27" customHeight="1" x14ac:dyDescent="0.2">
      <c r="A21" s="265">
        <v>10</v>
      </c>
      <c r="B21" s="176" t="s">
        <v>165</v>
      </c>
      <c r="C21" s="177"/>
      <c r="D21" s="177"/>
      <c r="E21" s="177"/>
      <c r="F21" s="177"/>
      <c r="G21" s="177"/>
      <c r="H21" s="177"/>
      <c r="I21" s="177"/>
      <c r="J21" s="177"/>
      <c r="K21" s="177"/>
      <c r="L21" s="177"/>
      <c r="M21" s="177"/>
      <c r="N21" s="177"/>
      <c r="O21" s="177"/>
      <c r="P21" s="177"/>
      <c r="Q21" s="178"/>
    </row>
    <row r="22" spans="1:19" ht="60" customHeight="1" thickBot="1" x14ac:dyDescent="0.25">
      <c r="A22" s="206"/>
      <c r="B22" s="266"/>
      <c r="C22" s="267"/>
      <c r="D22" s="267"/>
      <c r="E22" s="267"/>
      <c r="F22" s="267"/>
      <c r="G22" s="267"/>
      <c r="H22" s="267"/>
      <c r="I22" s="267"/>
      <c r="J22" s="267"/>
      <c r="K22" s="267"/>
      <c r="L22" s="267"/>
      <c r="M22" s="267"/>
      <c r="N22" s="267"/>
      <c r="O22" s="267"/>
      <c r="P22" s="267"/>
      <c r="Q22" s="268"/>
    </row>
    <row r="23" spans="1:19" ht="30" customHeight="1" thickBot="1" x14ac:dyDescent="0.25">
      <c r="B23"/>
      <c r="H23" s="269" t="s">
        <v>117</v>
      </c>
      <c r="I23" s="270"/>
      <c r="J23" s="270"/>
      <c r="K23" s="271"/>
      <c r="L23" s="174" t="s">
        <v>167</v>
      </c>
      <c r="M23" s="175"/>
      <c r="N23" s="175"/>
      <c r="O23" s="175"/>
      <c r="P23" s="138">
        <v>30</v>
      </c>
    </row>
    <row r="24" spans="1:19" ht="30" customHeight="1" x14ac:dyDescent="0.2">
      <c r="B24"/>
      <c r="H24" s="147"/>
      <c r="I24" s="147"/>
      <c r="J24" s="147"/>
      <c r="K24" s="147"/>
      <c r="L24" s="174" t="s">
        <v>168</v>
      </c>
      <c r="M24" s="175"/>
      <c r="N24" s="175"/>
      <c r="O24" s="175"/>
      <c r="P24" s="138">
        <v>25</v>
      </c>
    </row>
    <row r="25" spans="1:19" ht="30" customHeight="1" x14ac:dyDescent="0.2">
      <c r="B25"/>
      <c r="H25" s="147"/>
      <c r="I25" s="147"/>
      <c r="J25" s="147"/>
      <c r="K25" s="147"/>
      <c r="L25" s="174" t="s">
        <v>169</v>
      </c>
      <c r="M25" s="175"/>
      <c r="N25" s="175"/>
      <c r="O25" s="175"/>
      <c r="P25" s="148">
        <v>75</v>
      </c>
    </row>
    <row r="26" spans="1:19" ht="30" customHeight="1" thickBot="1" x14ac:dyDescent="0.25">
      <c r="B26"/>
      <c r="H26" s="182"/>
      <c r="I26" s="182"/>
      <c r="K26" s="44"/>
      <c r="L26" s="199" t="s">
        <v>170</v>
      </c>
      <c r="M26" s="200"/>
      <c r="N26" s="200"/>
      <c r="O26" s="200"/>
      <c r="P26" s="139">
        <v>65</v>
      </c>
      <c r="S26" s="58"/>
    </row>
    <row r="27" spans="1:19" ht="20" customHeight="1" thickTop="1" thickBot="1" x14ac:dyDescent="0.25">
      <c r="B27" s="60"/>
      <c r="C27" s="60"/>
      <c r="D27" s="60"/>
      <c r="E27" s="60"/>
      <c r="F27" s="196" t="s">
        <v>82</v>
      </c>
      <c r="G27" s="196"/>
      <c r="H27" s="196" t="s">
        <v>75</v>
      </c>
      <c r="I27" s="196"/>
      <c r="J27" s="60"/>
      <c r="K27" s="44"/>
      <c r="L27" s="52"/>
      <c r="M27" s="52"/>
      <c r="N27" s="52"/>
      <c r="O27" s="60"/>
      <c r="P27" s="60"/>
      <c r="Q27" s="60"/>
    </row>
    <row r="28" spans="1:19" ht="20" customHeight="1" thickTop="1" thickBot="1" x14ac:dyDescent="0.25">
      <c r="B28" s="194" t="s">
        <v>101</v>
      </c>
      <c r="C28" s="195"/>
      <c r="D28" s="195"/>
      <c r="E28" s="59"/>
      <c r="F28" s="197">
        <f>AVERAGE(P23:P26)</f>
        <v>48.75</v>
      </c>
      <c r="G28" s="197"/>
      <c r="H28" s="198">
        <f>IF(AVERAGE(P23:P26)&gt;=((MIN(P23:P26)+20)),MIN(P23:P26)+20,VLOOKUP(F28,'Datos Aux'!$A$15:$C$35,3,TRUE))</f>
        <v>45</v>
      </c>
      <c r="I28" s="198"/>
      <c r="J28" s="62" t="s">
        <v>76</v>
      </c>
      <c r="K28" s="63">
        <f>100/100*H28</f>
        <v>45</v>
      </c>
      <c r="L28" s="191" t="s">
        <v>100</v>
      </c>
      <c r="M28" s="192"/>
      <c r="N28" s="193"/>
      <c r="O28" s="60"/>
      <c r="P28" s="60"/>
      <c r="Q28" s="60"/>
    </row>
    <row r="29" spans="1:19" ht="5" customHeight="1" thickTop="1" x14ac:dyDescent="0.2">
      <c r="B29"/>
      <c r="K29" s="44"/>
      <c r="L29" s="53"/>
      <c r="M29" s="53"/>
      <c r="N29" s="53"/>
      <c r="O29" s="53"/>
    </row>
    <row r="30" spans="1:19" ht="5" customHeight="1" x14ac:dyDescent="0.2">
      <c r="A30" s="54"/>
      <c r="B30" s="55"/>
      <c r="C30" s="55"/>
      <c r="D30" s="55"/>
      <c r="E30" s="55"/>
      <c r="F30" s="55"/>
      <c r="G30" s="55"/>
      <c r="H30" s="55"/>
      <c r="I30" s="55"/>
      <c r="J30" s="55"/>
      <c r="K30" s="56"/>
      <c r="L30" s="57"/>
      <c r="M30" s="57"/>
      <c r="N30" s="57"/>
      <c r="O30" s="57"/>
      <c r="P30" s="55"/>
      <c r="Q30" s="55"/>
    </row>
    <row r="31" spans="1:19" ht="5" customHeight="1" x14ac:dyDescent="0.2">
      <c r="B31"/>
    </row>
    <row r="32" spans="1:19" x14ac:dyDescent="0.2">
      <c r="B32" s="39"/>
      <c r="C32" s="70"/>
      <c r="D32" s="70"/>
      <c r="E32" s="70"/>
      <c r="F32" s="70"/>
      <c r="G32" s="70"/>
      <c r="H32" s="70"/>
    </row>
  </sheetData>
  <mergeCells count="38">
    <mergeCell ref="F27:G27"/>
    <mergeCell ref="H27:I27"/>
    <mergeCell ref="L23:O23"/>
    <mergeCell ref="H26:I26"/>
    <mergeCell ref="L26:O26"/>
    <mergeCell ref="B9:Q10"/>
    <mergeCell ref="H23:K23"/>
    <mergeCell ref="B11:Q11"/>
    <mergeCell ref="B12:Q12"/>
    <mergeCell ref="B13:Q13"/>
    <mergeCell ref="B14:Q14"/>
    <mergeCell ref="B19:Q19"/>
    <mergeCell ref="B20:Q20"/>
    <mergeCell ref="B21:Q21"/>
    <mergeCell ref="B22:Q22"/>
    <mergeCell ref="B28:D28"/>
    <mergeCell ref="F28:G28"/>
    <mergeCell ref="H28:I28"/>
    <mergeCell ref="A11:A12"/>
    <mergeCell ref="A13:A14"/>
    <mergeCell ref="A19:A20"/>
    <mergeCell ref="A21:A22"/>
    <mergeCell ref="A15:A16"/>
    <mergeCell ref="B15:Q15"/>
    <mergeCell ref="B16:Q16"/>
    <mergeCell ref="A17:A18"/>
    <mergeCell ref="B17:Q17"/>
    <mergeCell ref="B18:Q18"/>
    <mergeCell ref="L24:O24"/>
    <mergeCell ref="L25:O25"/>
    <mergeCell ref="L28:N28"/>
    <mergeCell ref="B8:Q8"/>
    <mergeCell ref="B1:Q1"/>
    <mergeCell ref="N2:O2"/>
    <mergeCell ref="P2:Q2"/>
    <mergeCell ref="B3:Q3"/>
    <mergeCell ref="B4:Q4"/>
    <mergeCell ref="B6:Q6"/>
  </mergeCells>
  <conditionalFormatting sqref="H28">
    <cfRule type="cellIs" dxfId="226" priority="1" operator="between">
      <formula>80.1</formula>
      <formula>100</formula>
    </cfRule>
    <cfRule type="cellIs" dxfId="225" priority="2" operator="between">
      <formula>60.1</formula>
      <formula>80</formula>
    </cfRule>
    <cfRule type="cellIs" dxfId="224" priority="3" operator="between">
      <formula>40</formula>
      <formula>60</formula>
    </cfRule>
    <cfRule type="cellIs" dxfId="223" priority="4" operator="between">
      <formula>15</formula>
      <formula>39.9</formula>
    </cfRule>
    <cfRule type="cellIs" dxfId="222" priority="5" operator="between">
      <formula>0</formula>
      <formula>14.9</formula>
    </cfRule>
  </conditionalFormatting>
  <conditionalFormatting sqref="P23:P26">
    <cfRule type="cellIs" dxfId="221" priority="6" operator="between">
      <formula>80.1</formula>
      <formula>100</formula>
    </cfRule>
    <cfRule type="cellIs" dxfId="220" priority="7" operator="between">
      <formula>60.1</formula>
      <formula>80</formula>
    </cfRule>
    <cfRule type="cellIs" dxfId="219" priority="8" operator="between">
      <formula>40</formula>
      <formula>60</formula>
    </cfRule>
    <cfRule type="cellIs" dxfId="218" priority="9" operator="between">
      <formula>20</formula>
      <formula>39.9</formula>
    </cfRule>
    <cfRule type="cellIs" dxfId="217" priority="10" operator="between">
      <formula>0</formula>
      <formula>19.9</formula>
    </cfRule>
    <cfRule type="cellIs" dxfId="216" priority="11" operator="between">
      <formula>80.1</formula>
      <formula>100</formula>
    </cfRule>
    <cfRule type="cellIs" dxfId="215" priority="12" operator="between">
      <formula>60.1</formula>
      <formula>80</formula>
    </cfRule>
    <cfRule type="cellIs" dxfId="214" priority="13" operator="between">
      <formula>40</formula>
      <formula>60</formula>
    </cfRule>
    <cfRule type="cellIs" dxfId="213" priority="14" operator="between">
      <formula>20</formula>
      <formula>39.9</formula>
    </cfRule>
    <cfRule type="cellIs" dxfId="212" priority="15" operator="between">
      <formula>0</formula>
      <formula>19.9</formula>
    </cfRule>
  </conditionalFormatting>
  <dataValidations count="2">
    <dataValidation allowBlank="1" showInputMessage="1" showErrorMessage="1" promptTitle="Aclaración" prompt="En ningún caso el valor final asignado al factor superará en 20 puntos porcentuales más el atributo peor evaluado." sqref="H28:I28" xr:uid="{F80BE84A-4A6C-4882-80D9-33C83ED6DC5C}"/>
    <dataValidation type="textLength" operator="lessThan" allowBlank="1" showInputMessage="1" showErrorMessage="1" errorTitle="Supero caracteres" error="Ha superado el máximo de caracteres permitidos" promptTitle="Máximo caracteres" prompt="2000 caracteres como máximo" sqref="B20 B12 B14:B18 B22" xr:uid="{DAE9BE60-9FB2-41C7-8F84-297A2CE27601}">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48684D24-699B-4C1D-A41C-5CFF4BAD8D31}">
          <x14:formula1>
            <xm:f>'Datos Aux'!$C$10:$W$10</xm:f>
          </x14:formula1>
          <xm:sqref>P23:P26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DD79-D072-4749-ACB3-262362505A69}">
  <dimension ref="A1:T344"/>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171</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91" customFormat="1" ht="24.75" customHeight="1" x14ac:dyDescent="0.15">
      <c r="A4" s="90"/>
      <c r="B4" s="251" t="s">
        <v>172</v>
      </c>
      <c r="C4" s="252"/>
      <c r="D4" s="252"/>
      <c r="E4" s="252"/>
      <c r="F4" s="252"/>
      <c r="G4" s="252"/>
      <c r="H4" s="252"/>
      <c r="I4" s="252"/>
      <c r="J4" s="252"/>
      <c r="K4" s="252"/>
      <c r="L4" s="252"/>
      <c r="M4" s="252"/>
      <c r="N4" s="252"/>
      <c r="O4" s="252"/>
      <c r="P4" s="252"/>
      <c r="Q4" s="252"/>
      <c r="R4" s="253"/>
    </row>
    <row r="5" spans="1:18" ht="66" customHeight="1" x14ac:dyDescent="0.15">
      <c r="B5" s="222" t="s">
        <v>156</v>
      </c>
      <c r="C5" s="223"/>
      <c r="D5" s="223"/>
      <c r="E5" s="223"/>
      <c r="F5" s="223"/>
      <c r="G5" s="223"/>
      <c r="H5" s="223"/>
      <c r="I5" s="223"/>
      <c r="J5" s="223"/>
      <c r="K5" s="223"/>
      <c r="L5" s="223"/>
      <c r="M5" s="223"/>
      <c r="N5" s="223"/>
      <c r="O5" s="223"/>
      <c r="P5" s="223"/>
      <c r="Q5" s="223"/>
      <c r="R5" s="224"/>
    </row>
    <row r="6" spans="1:18" ht="5" customHeight="1" x14ac:dyDescent="0.15"/>
    <row r="7" spans="1:18" ht="63.75" customHeight="1" x14ac:dyDescent="0.15">
      <c r="A7" s="60"/>
      <c r="B7" s="246" t="s">
        <v>118</v>
      </c>
      <c r="C7" s="246"/>
      <c r="D7" s="246"/>
      <c r="E7" s="246"/>
      <c r="F7" s="246"/>
      <c r="G7" s="246"/>
      <c r="H7" s="246"/>
      <c r="I7" s="246"/>
      <c r="J7" s="246"/>
      <c r="K7" s="246"/>
      <c r="L7" s="246"/>
      <c r="M7" s="246"/>
      <c r="N7" s="246"/>
      <c r="O7" s="246"/>
      <c r="P7" s="246"/>
      <c r="Q7" s="246"/>
      <c r="R7" s="246"/>
    </row>
    <row r="8" spans="1:18" ht="5" customHeight="1" thickBot="1" x14ac:dyDescent="0.2">
      <c r="B8" s="92"/>
      <c r="C8" s="92"/>
      <c r="D8" s="92"/>
      <c r="E8" s="92"/>
      <c r="F8" s="92"/>
      <c r="G8" s="92"/>
    </row>
    <row r="9" spans="1:18" ht="20" customHeight="1" thickBot="1" x14ac:dyDescent="0.2">
      <c r="A9" s="260" t="s">
        <v>6</v>
      </c>
      <c r="B9" s="261"/>
      <c r="C9" s="261"/>
      <c r="D9" s="261"/>
      <c r="E9" s="261"/>
      <c r="F9" s="261"/>
      <c r="G9" s="261"/>
      <c r="H9" s="261"/>
      <c r="I9" s="261"/>
      <c r="J9" s="261"/>
      <c r="K9" s="261"/>
      <c r="L9" s="261"/>
      <c r="M9" s="261"/>
      <c r="N9" s="261"/>
      <c r="O9" s="261"/>
      <c r="P9" s="261"/>
      <c r="Q9" s="261"/>
      <c r="R9" s="262"/>
    </row>
    <row r="10" spans="1:18" ht="5" customHeight="1" thickBot="1" x14ac:dyDescent="0.2">
      <c r="B10" s="60"/>
    </row>
    <row r="11" spans="1:18" ht="20" customHeight="1" thickBot="1" x14ac:dyDescent="0.2">
      <c r="B11" s="60"/>
      <c r="E11" s="96" t="s">
        <v>119</v>
      </c>
      <c r="F11" s="96" t="s">
        <v>120</v>
      </c>
      <c r="G11" s="96" t="s">
        <v>121</v>
      </c>
      <c r="H11" s="96" t="s">
        <v>122</v>
      </c>
      <c r="I11" s="96" t="s">
        <v>123</v>
      </c>
    </row>
    <row r="12" spans="1:18" ht="20" customHeight="1" x14ac:dyDescent="0.15">
      <c r="A12" s="244" t="s">
        <v>7</v>
      </c>
      <c r="B12" s="244"/>
      <c r="C12" s="244"/>
      <c r="D12" s="244"/>
      <c r="E12" s="98">
        <v>3</v>
      </c>
      <c r="F12" s="98">
        <v>5.5</v>
      </c>
      <c r="G12" s="98">
        <v>3</v>
      </c>
      <c r="H12" s="98">
        <v>3</v>
      </c>
      <c r="I12" s="98">
        <v>4</v>
      </c>
    </row>
    <row r="13" spans="1:18" ht="20" customHeight="1" x14ac:dyDescent="0.15">
      <c r="A13" s="245" t="s">
        <v>8</v>
      </c>
      <c r="B13" s="245"/>
      <c r="C13" s="245"/>
      <c r="D13" s="245"/>
      <c r="E13" s="99">
        <v>5</v>
      </c>
      <c r="F13" s="99">
        <v>4</v>
      </c>
      <c r="G13" s="99">
        <v>5</v>
      </c>
      <c r="H13" s="99">
        <v>5</v>
      </c>
      <c r="I13" s="99">
        <v>5</v>
      </c>
    </row>
    <row r="14" spans="1:18" ht="20" customHeight="1" thickBot="1" x14ac:dyDescent="0.2">
      <c r="A14" s="228" t="s">
        <v>9</v>
      </c>
      <c r="B14" s="228"/>
      <c r="C14" s="228"/>
      <c r="D14" s="228"/>
      <c r="E14" s="100">
        <v>2</v>
      </c>
      <c r="F14" s="100">
        <v>2</v>
      </c>
      <c r="G14" s="100">
        <v>10</v>
      </c>
      <c r="H14" s="100">
        <v>2</v>
      </c>
      <c r="I14" s="100">
        <v>3</v>
      </c>
    </row>
    <row r="15" spans="1:18" ht="5" customHeight="1" thickBot="1" x14ac:dyDescent="0.2">
      <c r="B15" s="60"/>
    </row>
    <row r="16" spans="1:18" ht="20" customHeight="1" thickBot="1" x14ac:dyDescent="0.2">
      <c r="B16" s="229" t="s">
        <v>11</v>
      </c>
      <c r="C16" s="230"/>
      <c r="D16" s="230"/>
      <c r="E16" s="230"/>
      <c r="F16" s="230"/>
      <c r="G16" s="231"/>
    </row>
    <row r="17" spans="2:20" ht="20" customHeight="1" x14ac:dyDescent="0.15">
      <c r="B17" s="232"/>
      <c r="C17" s="233"/>
      <c r="D17" s="233"/>
      <c r="E17" s="233"/>
      <c r="F17" s="233"/>
      <c r="G17" s="233"/>
      <c r="H17" s="233"/>
      <c r="I17" s="234"/>
    </row>
    <row r="18" spans="2:20" ht="20" customHeight="1" x14ac:dyDescent="0.15">
      <c r="B18" s="235"/>
      <c r="C18" s="236"/>
      <c r="D18" s="236"/>
      <c r="E18" s="236"/>
      <c r="F18" s="236"/>
      <c r="G18" s="236"/>
      <c r="H18" s="236"/>
      <c r="I18" s="237"/>
    </row>
    <row r="19" spans="2:20" ht="20" customHeight="1" x14ac:dyDescent="0.2">
      <c r="B19" s="235"/>
      <c r="C19" s="236"/>
      <c r="D19" s="236"/>
      <c r="E19" s="236"/>
      <c r="F19" s="236"/>
      <c r="G19" s="236"/>
      <c r="H19" s="236"/>
      <c r="I19" s="237"/>
      <c r="T19" s="58"/>
    </row>
    <row r="20" spans="2:20" ht="20" customHeight="1" thickBot="1" x14ac:dyDescent="0.2">
      <c r="B20" s="238"/>
      <c r="C20" s="239"/>
      <c r="D20" s="239"/>
      <c r="E20" s="239"/>
      <c r="F20" s="239"/>
      <c r="G20" s="239"/>
      <c r="H20" s="239"/>
      <c r="I20" s="240"/>
    </row>
    <row r="21" spans="2:20" ht="5" customHeight="1" thickBot="1" x14ac:dyDescent="0.2">
      <c r="B21" s="97"/>
      <c r="C21" s="97"/>
      <c r="D21" s="97"/>
      <c r="E21" s="97"/>
      <c r="F21" s="97"/>
      <c r="G21" s="97"/>
      <c r="H21" s="97"/>
      <c r="I21" s="97"/>
    </row>
    <row r="22" spans="2:20" ht="20" customHeight="1" thickBot="1" x14ac:dyDescent="0.2">
      <c r="B22" s="241" t="s">
        <v>10</v>
      </c>
      <c r="C22" s="242"/>
      <c r="D22" s="242"/>
      <c r="E22" s="242"/>
      <c r="F22" s="242"/>
      <c r="G22" s="242"/>
      <c r="H22" s="243"/>
    </row>
    <row r="23" spans="2:20" ht="60" customHeight="1" thickBot="1" x14ac:dyDescent="0.2">
      <c r="B23" s="247"/>
      <c r="C23" s="248"/>
      <c r="D23" s="248"/>
      <c r="E23" s="248"/>
      <c r="F23" s="248"/>
      <c r="G23" s="248"/>
      <c r="H23" s="248"/>
      <c r="I23" s="248"/>
      <c r="J23" s="248"/>
      <c r="K23" s="248"/>
      <c r="L23" s="248"/>
      <c r="M23" s="248"/>
      <c r="N23" s="248"/>
      <c r="O23" s="248"/>
      <c r="P23" s="248"/>
      <c r="Q23" s="248"/>
      <c r="R23" s="249"/>
    </row>
    <row r="24" spans="2:20" ht="5" customHeight="1" thickBot="1" x14ac:dyDescent="0.2"/>
    <row r="25" spans="2:20" ht="15" customHeight="1" thickBot="1" x14ac:dyDescent="0.2">
      <c r="B25" s="229" t="s">
        <v>92</v>
      </c>
      <c r="C25" s="230"/>
      <c r="D25" s="230"/>
      <c r="E25" s="230"/>
      <c r="F25" s="230"/>
      <c r="G25" s="230"/>
      <c r="H25" s="231"/>
    </row>
    <row r="26" spans="2:20" ht="15" customHeight="1" x14ac:dyDescent="0.15">
      <c r="B26" s="118"/>
      <c r="C26" s="124"/>
      <c r="D26" s="124"/>
      <c r="E26" s="124"/>
      <c r="F26" s="124"/>
      <c r="G26" s="124"/>
      <c r="H26" s="124"/>
      <c r="I26" s="124"/>
      <c r="J26" s="124"/>
      <c r="K26" s="124"/>
      <c r="L26" s="124"/>
      <c r="M26" s="124"/>
      <c r="N26" s="124"/>
      <c r="O26" s="124"/>
      <c r="P26" s="124"/>
      <c r="Q26" s="124"/>
      <c r="R26" s="125"/>
    </row>
    <row r="27" spans="2:20" ht="15" customHeight="1" x14ac:dyDescent="0.15">
      <c r="B27" s="119"/>
      <c r="R27" s="120"/>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thickBot="1" x14ac:dyDescent="0.2">
      <c r="B59" s="121"/>
      <c r="C59" s="122"/>
      <c r="D59" s="122"/>
      <c r="E59" s="122"/>
      <c r="F59" s="122"/>
      <c r="G59" s="122"/>
      <c r="H59" s="122"/>
      <c r="I59" s="122"/>
      <c r="J59" s="122"/>
      <c r="K59" s="122"/>
      <c r="L59" s="122"/>
      <c r="M59" s="122"/>
      <c r="N59" s="122"/>
      <c r="O59" s="122"/>
      <c r="P59" s="122"/>
      <c r="Q59" s="122"/>
      <c r="R59" s="123"/>
    </row>
    <row r="60" spans="1:18" ht="10" customHeight="1" thickBot="1" x14ac:dyDescent="0.2"/>
    <row r="61" spans="1:18" ht="20" customHeight="1" thickBot="1" x14ac:dyDescent="0.2">
      <c r="A61" s="260" t="s">
        <v>12</v>
      </c>
      <c r="B61" s="261"/>
      <c r="C61" s="261"/>
      <c r="D61" s="261"/>
      <c r="E61" s="261"/>
      <c r="F61" s="261"/>
      <c r="G61" s="261"/>
      <c r="H61" s="261"/>
      <c r="I61" s="261"/>
      <c r="J61" s="261"/>
      <c r="K61" s="261"/>
      <c r="L61" s="261"/>
      <c r="M61" s="261"/>
      <c r="N61" s="261"/>
      <c r="O61" s="261"/>
      <c r="P61" s="261"/>
      <c r="Q61" s="261"/>
      <c r="R61" s="262"/>
    </row>
    <row r="62" spans="1:18" ht="5" customHeight="1" thickBot="1" x14ac:dyDescent="0.2">
      <c r="B62" s="60"/>
    </row>
    <row r="63" spans="1:18" ht="20" customHeight="1" thickBot="1" x14ac:dyDescent="0.2">
      <c r="B63" s="60"/>
      <c r="E63" s="96" t="s">
        <v>119</v>
      </c>
      <c r="F63" s="96" t="s">
        <v>120</v>
      </c>
      <c r="G63" s="96" t="s">
        <v>121</v>
      </c>
      <c r="H63" s="96" t="s">
        <v>122</v>
      </c>
      <c r="I63" s="96" t="s">
        <v>123</v>
      </c>
    </row>
    <row r="64" spans="1:18" ht="20" customHeight="1" x14ac:dyDescent="0.15">
      <c r="A64" s="244" t="s">
        <v>7</v>
      </c>
      <c r="B64" s="244"/>
      <c r="C64" s="244"/>
      <c r="D64" s="244"/>
      <c r="E64" s="98">
        <v>6</v>
      </c>
      <c r="F64" s="98">
        <v>5.5</v>
      </c>
      <c r="G64" s="98">
        <v>5</v>
      </c>
      <c r="H64" s="98">
        <v>6</v>
      </c>
      <c r="I64" s="98">
        <v>3</v>
      </c>
    </row>
    <row r="65" spans="1:20" ht="20" customHeight="1" x14ac:dyDescent="0.15">
      <c r="A65" s="245" t="s">
        <v>8</v>
      </c>
      <c r="B65" s="245"/>
      <c r="C65" s="245"/>
      <c r="D65" s="245"/>
      <c r="E65" s="99">
        <v>5</v>
      </c>
      <c r="F65" s="99">
        <v>5</v>
      </c>
      <c r="G65" s="99">
        <v>7</v>
      </c>
      <c r="H65" s="99">
        <v>2</v>
      </c>
      <c r="I65" s="99">
        <v>7</v>
      </c>
    </row>
    <row r="66" spans="1:20" ht="20" customHeight="1" thickBot="1" x14ac:dyDescent="0.2">
      <c r="A66" s="228" t="s">
        <v>9</v>
      </c>
      <c r="B66" s="228"/>
      <c r="C66" s="228"/>
      <c r="D66" s="228"/>
      <c r="E66" s="100">
        <v>4</v>
      </c>
      <c r="F66" s="100">
        <v>1</v>
      </c>
      <c r="G66" s="100">
        <v>5</v>
      </c>
      <c r="H66" s="100">
        <v>3</v>
      </c>
      <c r="I66" s="100">
        <v>4</v>
      </c>
    </row>
    <row r="67" spans="1:20" ht="5" customHeight="1" thickBot="1" x14ac:dyDescent="0.2">
      <c r="B67" s="60"/>
    </row>
    <row r="68" spans="1:20" ht="20" customHeight="1" thickBot="1" x14ac:dyDescent="0.2">
      <c r="B68" s="229" t="s">
        <v>11</v>
      </c>
      <c r="C68" s="230"/>
      <c r="D68" s="230"/>
      <c r="E68" s="230"/>
      <c r="F68" s="230"/>
      <c r="G68" s="231"/>
    </row>
    <row r="69" spans="1:20" ht="20" customHeight="1" x14ac:dyDescent="0.15">
      <c r="B69" s="232"/>
      <c r="C69" s="233"/>
      <c r="D69" s="233"/>
      <c r="E69" s="233"/>
      <c r="F69" s="233"/>
      <c r="G69" s="233"/>
      <c r="H69" s="233"/>
      <c r="I69" s="234"/>
    </row>
    <row r="70" spans="1:20" ht="20" customHeight="1" x14ac:dyDescent="0.15">
      <c r="B70" s="235"/>
      <c r="C70" s="236"/>
      <c r="D70" s="236"/>
      <c r="E70" s="236"/>
      <c r="F70" s="236"/>
      <c r="G70" s="236"/>
      <c r="H70" s="236"/>
      <c r="I70" s="237"/>
    </row>
    <row r="71" spans="1:20" ht="20" customHeight="1" x14ac:dyDescent="0.2">
      <c r="B71" s="235"/>
      <c r="C71" s="236"/>
      <c r="D71" s="236"/>
      <c r="E71" s="236"/>
      <c r="F71" s="236"/>
      <c r="G71" s="236"/>
      <c r="H71" s="236"/>
      <c r="I71" s="237"/>
      <c r="T71" s="58"/>
    </row>
    <row r="72" spans="1:20" ht="20" customHeight="1" thickBot="1" x14ac:dyDescent="0.2">
      <c r="B72" s="238"/>
      <c r="C72" s="239"/>
      <c r="D72" s="239"/>
      <c r="E72" s="239"/>
      <c r="F72" s="239"/>
      <c r="G72" s="239"/>
      <c r="H72" s="239"/>
      <c r="I72" s="240"/>
    </row>
    <row r="73" spans="1:20" ht="5" customHeight="1" thickBot="1" x14ac:dyDescent="0.2">
      <c r="B73" s="97"/>
      <c r="C73" s="97"/>
      <c r="D73" s="97"/>
      <c r="E73" s="97"/>
      <c r="F73" s="97"/>
      <c r="G73" s="97"/>
      <c r="H73" s="97"/>
      <c r="I73" s="97"/>
    </row>
    <row r="74" spans="1:20" ht="20" customHeight="1" thickBot="1" x14ac:dyDescent="0.2">
      <c r="B74" s="241" t="s">
        <v>10</v>
      </c>
      <c r="C74" s="242"/>
      <c r="D74" s="242"/>
      <c r="E74" s="242"/>
      <c r="F74" s="242"/>
      <c r="G74" s="242"/>
      <c r="H74" s="243"/>
    </row>
    <row r="75" spans="1:20" ht="60" customHeight="1" thickBot="1" x14ac:dyDescent="0.2">
      <c r="B75" s="247"/>
      <c r="C75" s="248"/>
      <c r="D75" s="248"/>
      <c r="E75" s="248"/>
      <c r="F75" s="248"/>
      <c r="G75" s="248"/>
      <c r="H75" s="248"/>
      <c r="I75" s="248"/>
      <c r="J75" s="248"/>
      <c r="K75" s="248"/>
      <c r="L75" s="248"/>
      <c r="M75" s="248"/>
      <c r="N75" s="248"/>
      <c r="O75" s="248"/>
      <c r="P75" s="248"/>
      <c r="Q75" s="248"/>
      <c r="R75" s="249"/>
    </row>
    <row r="76" spans="1:20" ht="5" customHeight="1" thickBot="1" x14ac:dyDescent="0.2"/>
    <row r="77" spans="1:20" ht="15" customHeight="1" thickBot="1" x14ac:dyDescent="0.2">
      <c r="B77" s="229" t="s">
        <v>92</v>
      </c>
      <c r="C77" s="230"/>
      <c r="D77" s="230"/>
      <c r="E77" s="230"/>
      <c r="F77" s="230"/>
      <c r="G77" s="230"/>
      <c r="H77" s="231"/>
    </row>
    <row r="78" spans="1:20" ht="15" customHeight="1" x14ac:dyDescent="0.15">
      <c r="B78" s="118"/>
      <c r="C78" s="124"/>
      <c r="D78" s="124"/>
      <c r="E78" s="124"/>
      <c r="F78" s="124"/>
      <c r="G78" s="124"/>
      <c r="H78" s="124"/>
      <c r="I78" s="124"/>
      <c r="J78" s="124"/>
      <c r="K78" s="124"/>
      <c r="L78" s="124"/>
      <c r="M78" s="124"/>
      <c r="N78" s="124"/>
      <c r="O78" s="124"/>
      <c r="P78" s="124"/>
      <c r="Q78" s="124"/>
      <c r="R78" s="125"/>
    </row>
    <row r="79" spans="1:20" ht="15" customHeight="1" x14ac:dyDescent="0.15">
      <c r="B79" s="119"/>
      <c r="R79" s="120"/>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thickBot="1" x14ac:dyDescent="0.2">
      <c r="B111" s="121"/>
      <c r="C111" s="122"/>
      <c r="D111" s="122"/>
      <c r="E111" s="122"/>
      <c r="F111" s="122"/>
      <c r="G111" s="122"/>
      <c r="H111" s="122"/>
      <c r="I111" s="122"/>
      <c r="J111" s="122"/>
      <c r="K111" s="122"/>
      <c r="L111" s="122"/>
      <c r="M111" s="122"/>
      <c r="N111" s="122"/>
      <c r="O111" s="122"/>
      <c r="P111" s="122"/>
      <c r="Q111" s="122"/>
      <c r="R111" s="123"/>
    </row>
    <row r="112" spans="2:18" ht="10" customHeight="1" thickBot="1" x14ac:dyDescent="0.2"/>
    <row r="113" spans="1:18" ht="20" customHeight="1" thickBot="1" x14ac:dyDescent="0.2">
      <c r="A113" s="260" t="s">
        <v>13</v>
      </c>
      <c r="B113" s="261"/>
      <c r="C113" s="261"/>
      <c r="D113" s="261"/>
      <c r="E113" s="261"/>
      <c r="F113" s="261"/>
      <c r="G113" s="261"/>
      <c r="H113" s="261"/>
      <c r="I113" s="261"/>
      <c r="J113" s="261"/>
      <c r="K113" s="261"/>
      <c r="L113" s="261"/>
      <c r="M113" s="261"/>
      <c r="N113" s="261"/>
      <c r="O113" s="261"/>
      <c r="P113" s="261"/>
      <c r="Q113" s="261"/>
      <c r="R113" s="262"/>
    </row>
    <row r="114" spans="1:18" ht="5" customHeight="1" thickBot="1" x14ac:dyDescent="0.2">
      <c r="B114" s="60"/>
    </row>
    <row r="115" spans="1:18" ht="20" customHeight="1" thickBot="1" x14ac:dyDescent="0.2">
      <c r="B115" s="60"/>
      <c r="E115" s="96" t="s">
        <v>119</v>
      </c>
      <c r="F115" s="96" t="s">
        <v>120</v>
      </c>
      <c r="G115" s="96" t="s">
        <v>121</v>
      </c>
      <c r="H115" s="96" t="s">
        <v>122</v>
      </c>
      <c r="I115" s="96" t="s">
        <v>123</v>
      </c>
    </row>
    <row r="116" spans="1:18" ht="20" customHeight="1" x14ac:dyDescent="0.15">
      <c r="A116" s="244" t="s">
        <v>7</v>
      </c>
      <c r="B116" s="244"/>
      <c r="C116" s="244"/>
      <c r="D116" s="244"/>
      <c r="E116" s="98">
        <v>6</v>
      </c>
      <c r="F116" s="98">
        <v>5.5</v>
      </c>
      <c r="G116" s="98">
        <v>5</v>
      </c>
      <c r="H116" s="98">
        <v>3</v>
      </c>
      <c r="I116" s="98">
        <v>3</v>
      </c>
    </row>
    <row r="117" spans="1:18" ht="20" customHeight="1" x14ac:dyDescent="0.15">
      <c r="A117" s="245" t="s">
        <v>8</v>
      </c>
      <c r="B117" s="245"/>
      <c r="C117" s="245"/>
      <c r="D117" s="245"/>
      <c r="E117" s="99">
        <v>5</v>
      </c>
      <c r="F117" s="99">
        <v>5</v>
      </c>
      <c r="G117" s="99">
        <v>7</v>
      </c>
      <c r="H117" s="99">
        <v>2</v>
      </c>
      <c r="I117" s="99">
        <v>7</v>
      </c>
    </row>
    <row r="118" spans="1:18" ht="20" customHeight="1" thickBot="1" x14ac:dyDescent="0.2">
      <c r="A118" s="228" t="s">
        <v>9</v>
      </c>
      <c r="B118" s="228"/>
      <c r="C118" s="228"/>
      <c r="D118" s="228"/>
      <c r="E118" s="100">
        <v>4</v>
      </c>
      <c r="F118" s="100">
        <v>1</v>
      </c>
      <c r="G118" s="100">
        <v>5</v>
      </c>
      <c r="H118" s="100">
        <v>4</v>
      </c>
      <c r="I118" s="100">
        <v>4</v>
      </c>
    </row>
    <row r="119" spans="1:18" ht="5" customHeight="1" thickBot="1" x14ac:dyDescent="0.2">
      <c r="B119" s="60"/>
    </row>
    <row r="120" spans="1:18" ht="20" customHeight="1" thickBot="1" x14ac:dyDescent="0.2">
      <c r="B120" s="229" t="s">
        <v>11</v>
      </c>
      <c r="C120" s="230"/>
      <c r="D120" s="230"/>
      <c r="E120" s="230"/>
      <c r="F120" s="230"/>
      <c r="G120" s="231"/>
    </row>
    <row r="121" spans="1:18" ht="20" customHeight="1" x14ac:dyDescent="0.15">
      <c r="B121" s="232"/>
      <c r="C121" s="233"/>
      <c r="D121" s="233"/>
      <c r="E121" s="233"/>
      <c r="F121" s="233"/>
      <c r="G121" s="233"/>
      <c r="H121" s="233"/>
      <c r="I121" s="234"/>
    </row>
    <row r="122" spans="1:18" ht="20" customHeight="1" x14ac:dyDescent="0.15">
      <c r="B122" s="235"/>
      <c r="C122" s="236"/>
      <c r="D122" s="236"/>
      <c r="E122" s="236"/>
      <c r="F122" s="236"/>
      <c r="G122" s="236"/>
      <c r="H122" s="236"/>
      <c r="I122" s="237"/>
    </row>
    <row r="123" spans="1:18" ht="20" customHeight="1" x14ac:dyDescent="0.15">
      <c r="B123" s="235"/>
      <c r="C123" s="236"/>
      <c r="D123" s="236"/>
      <c r="E123" s="236"/>
      <c r="F123" s="236"/>
      <c r="G123" s="236"/>
      <c r="H123" s="236"/>
      <c r="I123" s="237"/>
    </row>
    <row r="124" spans="1:18" ht="20" customHeight="1" thickBot="1" x14ac:dyDescent="0.2">
      <c r="B124" s="238"/>
      <c r="C124" s="239"/>
      <c r="D124" s="239"/>
      <c r="E124" s="239"/>
      <c r="F124" s="239"/>
      <c r="G124" s="239"/>
      <c r="H124" s="239"/>
      <c r="I124" s="240"/>
    </row>
    <row r="125" spans="1:18" ht="5" customHeight="1" thickBot="1" x14ac:dyDescent="0.2">
      <c r="B125" s="97"/>
      <c r="C125" s="97"/>
      <c r="D125" s="97"/>
      <c r="E125" s="97"/>
      <c r="F125" s="97"/>
      <c r="G125" s="97"/>
      <c r="H125" s="97"/>
      <c r="I125" s="97"/>
    </row>
    <row r="126" spans="1:18" ht="20" customHeight="1" thickBot="1" x14ac:dyDescent="0.2">
      <c r="B126" s="241" t="s">
        <v>10</v>
      </c>
      <c r="C126" s="242"/>
      <c r="D126" s="242"/>
      <c r="E126" s="242"/>
      <c r="F126" s="242"/>
      <c r="G126" s="242"/>
      <c r="H126" s="243"/>
    </row>
    <row r="127" spans="1:18" ht="60" customHeight="1" thickBot="1" x14ac:dyDescent="0.2">
      <c r="B127" s="247"/>
      <c r="C127" s="248"/>
      <c r="D127" s="248"/>
      <c r="E127" s="248"/>
      <c r="F127" s="248"/>
      <c r="G127" s="248"/>
      <c r="H127" s="248"/>
      <c r="I127" s="248"/>
      <c r="J127" s="248"/>
      <c r="K127" s="248"/>
      <c r="L127" s="248"/>
      <c r="M127" s="248"/>
      <c r="N127" s="248"/>
      <c r="O127" s="248"/>
      <c r="P127" s="248"/>
      <c r="Q127" s="248"/>
      <c r="R127" s="249"/>
    </row>
    <row r="128" spans="1:18" ht="5" customHeight="1" thickBot="1" x14ac:dyDescent="0.2"/>
    <row r="129" spans="2:18" ht="15" customHeight="1" thickBot="1" x14ac:dyDescent="0.2">
      <c r="B129" s="229" t="s">
        <v>92</v>
      </c>
      <c r="C129" s="230"/>
      <c r="D129" s="230"/>
      <c r="E129" s="230"/>
      <c r="F129" s="230"/>
      <c r="G129" s="230"/>
      <c r="H129" s="231"/>
    </row>
    <row r="130" spans="2:18" ht="15" customHeight="1" x14ac:dyDescent="0.15">
      <c r="B130" s="118"/>
      <c r="C130" s="124"/>
      <c r="D130" s="124"/>
      <c r="E130" s="124"/>
      <c r="F130" s="124"/>
      <c r="G130" s="124"/>
      <c r="H130" s="124"/>
      <c r="I130" s="124"/>
      <c r="J130" s="124"/>
      <c r="K130" s="124"/>
      <c r="L130" s="124"/>
      <c r="M130" s="124"/>
      <c r="N130" s="124"/>
      <c r="O130" s="124"/>
      <c r="P130" s="124"/>
      <c r="Q130" s="124"/>
      <c r="R130" s="125"/>
    </row>
    <row r="131" spans="2:18" ht="15" customHeight="1" x14ac:dyDescent="0.15">
      <c r="B131" s="119"/>
      <c r="R131" s="120"/>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thickBot="1" x14ac:dyDescent="0.2">
      <c r="B163" s="121"/>
      <c r="C163" s="122"/>
      <c r="D163" s="122"/>
      <c r="E163" s="122"/>
      <c r="F163" s="122"/>
      <c r="G163" s="122"/>
      <c r="H163" s="122"/>
      <c r="I163" s="122"/>
      <c r="J163" s="122"/>
      <c r="K163" s="122"/>
      <c r="L163" s="122"/>
      <c r="M163" s="122"/>
      <c r="N163" s="122"/>
      <c r="O163" s="122"/>
      <c r="P163" s="122"/>
      <c r="Q163" s="122"/>
      <c r="R163" s="123"/>
    </row>
    <row r="164" spans="1:18" ht="10" customHeight="1" thickBot="1" x14ac:dyDescent="0.2"/>
    <row r="165" spans="1:18" ht="20" customHeight="1" thickBot="1" x14ac:dyDescent="0.2">
      <c r="A165" s="260" t="s">
        <v>14</v>
      </c>
      <c r="B165" s="261"/>
      <c r="C165" s="261"/>
      <c r="D165" s="261"/>
      <c r="E165" s="261"/>
      <c r="F165" s="261"/>
      <c r="G165" s="261"/>
      <c r="H165" s="261"/>
      <c r="I165" s="261"/>
      <c r="J165" s="261"/>
      <c r="K165" s="261"/>
      <c r="L165" s="261"/>
      <c r="M165" s="261"/>
      <c r="N165" s="261"/>
      <c r="O165" s="261"/>
      <c r="P165" s="261"/>
      <c r="Q165" s="261"/>
      <c r="R165" s="262"/>
    </row>
    <row r="166" spans="1:18" ht="5" customHeight="1" thickBot="1" x14ac:dyDescent="0.2">
      <c r="B166" s="60"/>
    </row>
    <row r="167" spans="1:18" ht="20" customHeight="1" thickBot="1" x14ac:dyDescent="0.2">
      <c r="B167" s="60"/>
      <c r="E167" s="96" t="s">
        <v>119</v>
      </c>
      <c r="F167" s="96" t="s">
        <v>120</v>
      </c>
      <c r="G167" s="96" t="s">
        <v>121</v>
      </c>
      <c r="H167" s="96" t="s">
        <v>122</v>
      </c>
      <c r="I167" s="96" t="s">
        <v>123</v>
      </c>
    </row>
    <row r="168" spans="1:18" ht="20" customHeight="1" x14ac:dyDescent="0.15">
      <c r="A168" s="244" t="s">
        <v>7</v>
      </c>
      <c r="B168" s="244"/>
      <c r="C168" s="244"/>
      <c r="D168" s="244"/>
      <c r="E168" s="98">
        <v>6</v>
      </c>
      <c r="F168" s="98">
        <v>1</v>
      </c>
      <c r="G168" s="98">
        <v>3</v>
      </c>
      <c r="H168" s="98">
        <v>3</v>
      </c>
      <c r="I168" s="98">
        <v>4</v>
      </c>
    </row>
    <row r="169" spans="1:18" ht="20" customHeight="1" x14ac:dyDescent="0.15">
      <c r="A169" s="245" t="s">
        <v>8</v>
      </c>
      <c r="B169" s="245"/>
      <c r="C169" s="245"/>
      <c r="D169" s="245"/>
      <c r="E169" s="99">
        <v>5</v>
      </c>
      <c r="F169" s="99">
        <v>4</v>
      </c>
      <c r="G169" s="99">
        <v>7</v>
      </c>
      <c r="H169" s="99">
        <v>5</v>
      </c>
      <c r="I169" s="99">
        <v>5</v>
      </c>
    </row>
    <row r="170" spans="1:18" ht="20" customHeight="1" thickBot="1" x14ac:dyDescent="0.2">
      <c r="A170" s="228" t="s">
        <v>9</v>
      </c>
      <c r="B170" s="228"/>
      <c r="C170" s="228"/>
      <c r="D170" s="228"/>
      <c r="E170" s="100">
        <v>2</v>
      </c>
      <c r="F170" s="100">
        <v>3</v>
      </c>
      <c r="G170" s="100">
        <v>3</v>
      </c>
      <c r="H170" s="100">
        <v>2</v>
      </c>
      <c r="I170" s="100">
        <v>3</v>
      </c>
    </row>
    <row r="171" spans="1:18" ht="5" customHeight="1" thickBot="1" x14ac:dyDescent="0.2">
      <c r="B171" s="60"/>
    </row>
    <row r="172" spans="1:18" ht="20" customHeight="1" thickBot="1" x14ac:dyDescent="0.2">
      <c r="B172" s="229" t="s">
        <v>11</v>
      </c>
      <c r="C172" s="230"/>
      <c r="D172" s="230"/>
      <c r="E172" s="230"/>
      <c r="F172" s="230"/>
      <c r="G172" s="231"/>
    </row>
    <row r="173" spans="1:18" ht="20" customHeight="1" x14ac:dyDescent="0.15">
      <c r="B173" s="232"/>
      <c r="C173" s="233"/>
      <c r="D173" s="233"/>
      <c r="E173" s="233"/>
      <c r="F173" s="233"/>
      <c r="G173" s="233"/>
      <c r="H173" s="233"/>
      <c r="I173" s="234"/>
    </row>
    <row r="174" spans="1:18" ht="20" customHeight="1" x14ac:dyDescent="0.15">
      <c r="B174" s="235"/>
      <c r="C174" s="236"/>
      <c r="D174" s="236"/>
      <c r="E174" s="236"/>
      <c r="F174" s="236"/>
      <c r="G174" s="236"/>
      <c r="H174" s="236"/>
      <c r="I174" s="237"/>
    </row>
    <row r="175" spans="1:18" ht="20" customHeight="1" x14ac:dyDescent="0.15">
      <c r="B175" s="235"/>
      <c r="C175" s="236"/>
      <c r="D175" s="236"/>
      <c r="E175" s="236"/>
      <c r="F175" s="236"/>
      <c r="G175" s="236"/>
      <c r="H175" s="236"/>
      <c r="I175" s="237"/>
    </row>
    <row r="176" spans="1:18" ht="20" customHeight="1" thickBot="1" x14ac:dyDescent="0.2">
      <c r="B176" s="238"/>
      <c r="C176" s="239"/>
      <c r="D176" s="239"/>
      <c r="E176" s="239"/>
      <c r="F176" s="239"/>
      <c r="G176" s="239"/>
      <c r="H176" s="239"/>
      <c r="I176" s="240"/>
    </row>
    <row r="177" spans="2:18" ht="5" customHeight="1" thickBot="1" x14ac:dyDescent="0.2">
      <c r="B177" s="97"/>
      <c r="C177" s="97"/>
      <c r="D177" s="97"/>
      <c r="E177" s="97"/>
      <c r="F177" s="97"/>
      <c r="G177" s="97"/>
      <c r="H177" s="97"/>
      <c r="I177" s="97"/>
    </row>
    <row r="178" spans="2:18" ht="20" customHeight="1" thickBot="1" x14ac:dyDescent="0.2">
      <c r="B178" s="241" t="s">
        <v>10</v>
      </c>
      <c r="C178" s="242"/>
      <c r="D178" s="242"/>
      <c r="E178" s="242"/>
      <c r="F178" s="242"/>
      <c r="G178" s="242"/>
      <c r="H178" s="243"/>
    </row>
    <row r="179" spans="2:18" ht="60" customHeight="1" thickBot="1" x14ac:dyDescent="0.2">
      <c r="B179" s="247"/>
      <c r="C179" s="248"/>
      <c r="D179" s="248"/>
      <c r="E179" s="248"/>
      <c r="F179" s="248"/>
      <c r="G179" s="248"/>
      <c r="H179" s="248"/>
      <c r="I179" s="248"/>
      <c r="J179" s="248"/>
      <c r="K179" s="248"/>
      <c r="L179" s="248"/>
      <c r="M179" s="248"/>
      <c r="N179" s="248"/>
      <c r="O179" s="248"/>
      <c r="P179" s="248"/>
      <c r="Q179" s="248"/>
      <c r="R179" s="249"/>
    </row>
    <row r="180" spans="2:18" ht="5" customHeight="1" thickBot="1" x14ac:dyDescent="0.2"/>
    <row r="181" spans="2:18" ht="15" customHeight="1" thickBot="1" x14ac:dyDescent="0.2">
      <c r="B181" s="229" t="s">
        <v>92</v>
      </c>
      <c r="C181" s="230"/>
      <c r="D181" s="230"/>
      <c r="E181" s="230"/>
      <c r="F181" s="230"/>
      <c r="G181" s="230"/>
      <c r="H181" s="231"/>
    </row>
    <row r="182" spans="2:18" ht="15" customHeight="1" x14ac:dyDescent="0.15">
      <c r="B182" s="118"/>
      <c r="C182" s="124"/>
      <c r="D182" s="124"/>
      <c r="E182" s="124"/>
      <c r="F182" s="124"/>
      <c r="G182" s="124"/>
      <c r="H182" s="124"/>
      <c r="I182" s="124"/>
      <c r="J182" s="124"/>
      <c r="K182" s="124"/>
      <c r="L182" s="124"/>
      <c r="M182" s="124"/>
      <c r="N182" s="124"/>
      <c r="O182" s="124"/>
      <c r="P182" s="124"/>
      <c r="Q182" s="124"/>
      <c r="R182" s="125"/>
    </row>
    <row r="183" spans="2:18" ht="15" customHeight="1" x14ac:dyDescent="0.15">
      <c r="B183" s="119"/>
      <c r="R183" s="120"/>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thickBot="1" x14ac:dyDescent="0.2">
      <c r="B215" s="121"/>
      <c r="C215" s="122"/>
      <c r="D215" s="122"/>
      <c r="E215" s="122"/>
      <c r="F215" s="122"/>
      <c r="G215" s="122"/>
      <c r="H215" s="122"/>
      <c r="I215" s="122"/>
      <c r="J215" s="122"/>
      <c r="K215" s="122"/>
      <c r="L215" s="122"/>
      <c r="M215" s="122"/>
      <c r="N215" s="122"/>
      <c r="O215" s="122"/>
      <c r="P215" s="122"/>
      <c r="Q215" s="122"/>
      <c r="R215" s="123"/>
    </row>
    <row r="216" spans="1:18" ht="10" customHeight="1" thickBot="1" x14ac:dyDescent="0.2"/>
    <row r="217" spans="1:18" ht="20" customHeight="1" thickBot="1" x14ac:dyDescent="0.2">
      <c r="A217" s="260" t="s">
        <v>15</v>
      </c>
      <c r="B217" s="261"/>
      <c r="C217" s="261"/>
      <c r="D217" s="261"/>
      <c r="E217" s="261"/>
      <c r="F217" s="261"/>
      <c r="G217" s="261"/>
      <c r="H217" s="261"/>
      <c r="I217" s="261"/>
      <c r="J217" s="261"/>
      <c r="K217" s="261"/>
      <c r="L217" s="261"/>
      <c r="M217" s="261"/>
      <c r="N217" s="261"/>
      <c r="O217" s="261"/>
      <c r="P217" s="261"/>
      <c r="Q217" s="261"/>
      <c r="R217" s="262"/>
    </row>
    <row r="218" spans="1:18" ht="5" customHeight="1" thickBot="1" x14ac:dyDescent="0.2">
      <c r="B218" s="60"/>
    </row>
    <row r="219" spans="1:18" ht="20" customHeight="1" thickBot="1" x14ac:dyDescent="0.2">
      <c r="B219" s="60"/>
      <c r="E219" s="96" t="s">
        <v>119</v>
      </c>
      <c r="F219" s="96" t="s">
        <v>120</v>
      </c>
      <c r="G219" s="96" t="s">
        <v>121</v>
      </c>
      <c r="H219" s="96" t="s">
        <v>122</v>
      </c>
      <c r="I219" s="96" t="s">
        <v>123</v>
      </c>
    </row>
    <row r="220" spans="1:18" ht="20" customHeight="1" x14ac:dyDescent="0.15">
      <c r="A220" s="244" t="s">
        <v>7</v>
      </c>
      <c r="B220" s="244"/>
      <c r="C220" s="244"/>
      <c r="D220" s="244"/>
      <c r="E220" s="98">
        <v>6</v>
      </c>
      <c r="F220" s="98">
        <v>5.5</v>
      </c>
      <c r="G220" s="98">
        <v>5</v>
      </c>
      <c r="H220" s="98">
        <v>6</v>
      </c>
      <c r="I220" s="98">
        <v>3</v>
      </c>
    </row>
    <row r="221" spans="1:18" ht="20" customHeight="1" x14ac:dyDescent="0.15">
      <c r="A221" s="245" t="s">
        <v>8</v>
      </c>
      <c r="B221" s="245"/>
      <c r="C221" s="245"/>
      <c r="D221" s="245"/>
      <c r="E221" s="99">
        <v>5</v>
      </c>
      <c r="F221" s="99">
        <v>5</v>
      </c>
      <c r="G221" s="99">
        <v>7</v>
      </c>
      <c r="H221" s="99">
        <v>2</v>
      </c>
      <c r="I221" s="99">
        <v>7</v>
      </c>
    </row>
    <row r="222" spans="1:18" ht="20" customHeight="1" thickBot="1" x14ac:dyDescent="0.2">
      <c r="A222" s="228" t="s">
        <v>9</v>
      </c>
      <c r="B222" s="228"/>
      <c r="C222" s="228"/>
      <c r="D222" s="228"/>
      <c r="E222" s="100">
        <v>4</v>
      </c>
      <c r="F222" s="100">
        <v>1</v>
      </c>
      <c r="G222" s="100">
        <v>5</v>
      </c>
      <c r="H222" s="100">
        <v>3</v>
      </c>
      <c r="I222" s="100">
        <v>4</v>
      </c>
    </row>
    <row r="223" spans="1:18" ht="5" customHeight="1" thickBot="1" x14ac:dyDescent="0.2">
      <c r="B223" s="60"/>
    </row>
    <row r="224" spans="1:18" ht="20" customHeight="1" thickBot="1" x14ac:dyDescent="0.2">
      <c r="B224" s="229" t="s">
        <v>11</v>
      </c>
      <c r="C224" s="230"/>
      <c r="D224" s="230"/>
      <c r="E224" s="230"/>
      <c r="F224" s="230"/>
      <c r="G224" s="231"/>
    </row>
    <row r="225" spans="2:18" ht="20" customHeight="1" x14ac:dyDescent="0.15">
      <c r="B225" s="232"/>
      <c r="C225" s="233"/>
      <c r="D225" s="233"/>
      <c r="E225" s="233"/>
      <c r="F225" s="233"/>
      <c r="G225" s="233"/>
      <c r="H225" s="233"/>
      <c r="I225" s="234"/>
    </row>
    <row r="226" spans="2:18" ht="20" customHeight="1" x14ac:dyDescent="0.15">
      <c r="B226" s="235"/>
      <c r="C226" s="236"/>
      <c r="D226" s="236"/>
      <c r="E226" s="236"/>
      <c r="F226" s="236"/>
      <c r="G226" s="236"/>
      <c r="H226" s="236"/>
      <c r="I226" s="237"/>
    </row>
    <row r="227" spans="2:18" ht="20" customHeight="1" x14ac:dyDescent="0.15">
      <c r="B227" s="235"/>
      <c r="C227" s="236"/>
      <c r="D227" s="236"/>
      <c r="E227" s="236"/>
      <c r="F227" s="236"/>
      <c r="G227" s="236"/>
      <c r="H227" s="236"/>
      <c r="I227" s="237"/>
    </row>
    <row r="228" spans="2:18" ht="20" customHeight="1" thickBot="1" x14ac:dyDescent="0.2">
      <c r="B228" s="238"/>
      <c r="C228" s="239"/>
      <c r="D228" s="239"/>
      <c r="E228" s="239"/>
      <c r="F228" s="239"/>
      <c r="G228" s="239"/>
      <c r="H228" s="239"/>
      <c r="I228" s="240"/>
    </row>
    <row r="229" spans="2:18" ht="5" customHeight="1" thickBot="1" x14ac:dyDescent="0.2">
      <c r="B229" s="97"/>
      <c r="C229" s="97"/>
      <c r="D229" s="97"/>
      <c r="E229" s="97"/>
      <c r="F229" s="97"/>
      <c r="G229" s="97"/>
      <c r="H229" s="97"/>
      <c r="I229" s="97"/>
    </row>
    <row r="230" spans="2:18" ht="20" customHeight="1" thickBot="1" x14ac:dyDescent="0.2">
      <c r="B230" s="241" t="s">
        <v>10</v>
      </c>
      <c r="C230" s="242"/>
      <c r="D230" s="242"/>
      <c r="E230" s="242"/>
      <c r="F230" s="242"/>
      <c r="G230" s="242"/>
      <c r="H230" s="243"/>
    </row>
    <row r="231" spans="2:18" ht="60" customHeight="1" thickBot="1" x14ac:dyDescent="0.2">
      <c r="B231" s="247"/>
      <c r="C231" s="248"/>
      <c r="D231" s="248"/>
      <c r="E231" s="248"/>
      <c r="F231" s="248"/>
      <c r="G231" s="248"/>
      <c r="H231" s="248"/>
      <c r="I231" s="248"/>
      <c r="J231" s="248"/>
      <c r="K231" s="248"/>
      <c r="L231" s="248"/>
      <c r="M231" s="248"/>
      <c r="N231" s="248"/>
      <c r="O231" s="248"/>
      <c r="P231" s="248"/>
      <c r="Q231" s="248"/>
      <c r="R231" s="249"/>
    </row>
    <row r="232" spans="2:18" ht="5" customHeight="1" thickBot="1" x14ac:dyDescent="0.2"/>
    <row r="233" spans="2:18" ht="15" customHeight="1" thickBot="1" x14ac:dyDescent="0.2">
      <c r="B233" s="229" t="s">
        <v>92</v>
      </c>
      <c r="C233" s="230"/>
      <c r="D233" s="230"/>
      <c r="E233" s="230"/>
      <c r="F233" s="230"/>
      <c r="G233" s="230"/>
      <c r="H233" s="231"/>
    </row>
    <row r="234" spans="2:18" ht="15" customHeight="1" x14ac:dyDescent="0.15">
      <c r="B234" s="118"/>
      <c r="C234" s="124"/>
      <c r="D234" s="124"/>
      <c r="E234" s="124"/>
      <c r="F234" s="124"/>
      <c r="G234" s="124"/>
      <c r="H234" s="124"/>
      <c r="I234" s="124"/>
      <c r="J234" s="124"/>
      <c r="K234" s="124"/>
      <c r="L234" s="124"/>
      <c r="M234" s="124"/>
      <c r="N234" s="124"/>
      <c r="O234" s="124"/>
      <c r="P234" s="124"/>
      <c r="Q234" s="124"/>
      <c r="R234" s="125"/>
    </row>
    <row r="235" spans="2:18" ht="15" customHeight="1" x14ac:dyDescent="0.15">
      <c r="B235" s="119"/>
      <c r="R235" s="120"/>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thickBot="1" x14ac:dyDescent="0.2">
      <c r="B267" s="121"/>
      <c r="C267" s="122"/>
      <c r="D267" s="122"/>
      <c r="E267" s="122"/>
      <c r="F267" s="122"/>
      <c r="G267" s="122"/>
      <c r="H267" s="122"/>
      <c r="I267" s="122"/>
      <c r="J267" s="122"/>
      <c r="K267" s="122"/>
      <c r="L267" s="122"/>
      <c r="M267" s="122"/>
      <c r="N267" s="122"/>
      <c r="O267" s="122"/>
      <c r="P267" s="122"/>
      <c r="Q267" s="122"/>
      <c r="R267" s="123"/>
    </row>
    <row r="268" spans="1:18" ht="10" customHeight="1" thickBot="1" x14ac:dyDescent="0.2"/>
    <row r="269" spans="1:18" ht="20" customHeight="1" thickBot="1" x14ac:dyDescent="0.2">
      <c r="A269" s="260" t="s">
        <v>16</v>
      </c>
      <c r="B269" s="261"/>
      <c r="C269" s="261"/>
      <c r="D269" s="261"/>
      <c r="E269" s="261"/>
      <c r="F269" s="261"/>
      <c r="G269" s="261"/>
      <c r="H269" s="261"/>
      <c r="I269" s="261"/>
      <c r="J269" s="261"/>
      <c r="K269" s="261"/>
      <c r="L269" s="261"/>
      <c r="M269" s="261"/>
      <c r="N269" s="261"/>
      <c r="O269" s="261"/>
      <c r="P269" s="261"/>
      <c r="Q269" s="261"/>
      <c r="R269" s="262"/>
    </row>
    <row r="270" spans="1:18" ht="5" customHeight="1" thickBot="1" x14ac:dyDescent="0.2">
      <c r="A270" s="278"/>
      <c r="B270" s="278"/>
      <c r="C270" s="278"/>
      <c r="D270" s="278"/>
      <c r="E270" s="278"/>
      <c r="F270" s="278"/>
      <c r="G270" s="278"/>
      <c r="H270" s="278"/>
      <c r="I270" s="278"/>
      <c r="J270" s="278"/>
      <c r="K270" s="278"/>
      <c r="L270" s="278"/>
      <c r="M270" s="278"/>
      <c r="N270" s="278"/>
      <c r="O270" s="278"/>
      <c r="P270" s="278"/>
      <c r="Q270" s="278"/>
      <c r="R270" s="278"/>
    </row>
    <row r="271" spans="1:18" ht="20" customHeight="1" thickBot="1" x14ac:dyDescent="0.2">
      <c r="B271" s="60"/>
      <c r="E271" s="96" t="s">
        <v>119</v>
      </c>
      <c r="F271" s="96" t="s">
        <v>120</v>
      </c>
      <c r="G271" s="96" t="s">
        <v>121</v>
      </c>
      <c r="H271" s="96" t="s">
        <v>122</v>
      </c>
      <c r="I271" s="96" t="s">
        <v>123</v>
      </c>
    </row>
    <row r="272" spans="1:18" ht="20" customHeight="1" x14ac:dyDescent="0.15">
      <c r="A272" s="244" t="s">
        <v>7</v>
      </c>
      <c r="B272" s="244"/>
      <c r="C272" s="244"/>
      <c r="D272" s="244"/>
      <c r="E272" s="98">
        <v>6</v>
      </c>
      <c r="F272" s="98">
        <v>5.5</v>
      </c>
      <c r="G272" s="98">
        <v>10</v>
      </c>
      <c r="H272" s="98">
        <v>6</v>
      </c>
      <c r="I272" s="98">
        <v>3</v>
      </c>
    </row>
    <row r="273" spans="1:18" ht="20" customHeight="1" x14ac:dyDescent="0.15">
      <c r="A273" s="245" t="s">
        <v>8</v>
      </c>
      <c r="B273" s="245"/>
      <c r="C273" s="245"/>
      <c r="D273" s="245"/>
      <c r="E273" s="99">
        <v>7</v>
      </c>
      <c r="F273" s="99">
        <v>8</v>
      </c>
      <c r="G273" s="99">
        <v>7</v>
      </c>
      <c r="H273" s="99">
        <v>9</v>
      </c>
      <c r="I273" s="99">
        <v>5</v>
      </c>
    </row>
    <row r="274" spans="1:18" ht="20" customHeight="1" thickBot="1" x14ac:dyDescent="0.2">
      <c r="A274" s="228" t="s">
        <v>9</v>
      </c>
      <c r="B274" s="228"/>
      <c r="C274" s="228"/>
      <c r="D274" s="228"/>
      <c r="E274" s="100">
        <v>2</v>
      </c>
      <c r="F274" s="100">
        <v>7</v>
      </c>
      <c r="G274" s="100">
        <v>4</v>
      </c>
      <c r="H274" s="100">
        <v>8</v>
      </c>
      <c r="I274" s="100">
        <v>4</v>
      </c>
    </row>
    <row r="275" spans="1:18" ht="5" customHeight="1" thickBot="1" x14ac:dyDescent="0.2">
      <c r="B275" s="60"/>
    </row>
    <row r="276" spans="1:18" ht="20" customHeight="1" thickBot="1" x14ac:dyDescent="0.2">
      <c r="B276" s="229" t="s">
        <v>11</v>
      </c>
      <c r="C276" s="230"/>
      <c r="D276" s="230"/>
      <c r="E276" s="230"/>
      <c r="F276" s="230"/>
      <c r="G276" s="231"/>
    </row>
    <row r="277" spans="1:18" ht="20" customHeight="1" x14ac:dyDescent="0.15">
      <c r="B277" s="232"/>
      <c r="C277" s="233"/>
      <c r="D277" s="233"/>
      <c r="E277" s="233"/>
      <c r="F277" s="233"/>
      <c r="G277" s="233"/>
      <c r="H277" s="233"/>
      <c r="I277" s="234"/>
    </row>
    <row r="278" spans="1:18" ht="20" customHeight="1" x14ac:dyDescent="0.15">
      <c r="B278" s="235"/>
      <c r="C278" s="236"/>
      <c r="D278" s="236"/>
      <c r="E278" s="236"/>
      <c r="F278" s="236"/>
      <c r="G278" s="236"/>
      <c r="H278" s="236"/>
      <c r="I278" s="237"/>
    </row>
    <row r="279" spans="1:18" ht="20" customHeight="1" x14ac:dyDescent="0.15">
      <c r="B279" s="235"/>
      <c r="C279" s="236"/>
      <c r="D279" s="236"/>
      <c r="E279" s="236"/>
      <c r="F279" s="236"/>
      <c r="G279" s="236"/>
      <c r="H279" s="236"/>
      <c r="I279" s="237"/>
    </row>
    <row r="280" spans="1:18" ht="20" customHeight="1" thickBot="1" x14ac:dyDescent="0.2">
      <c r="B280" s="238"/>
      <c r="C280" s="239"/>
      <c r="D280" s="239"/>
      <c r="E280" s="239"/>
      <c r="F280" s="239"/>
      <c r="G280" s="239"/>
      <c r="H280" s="239"/>
      <c r="I280" s="240"/>
    </row>
    <row r="281" spans="1:18" ht="5" customHeight="1" thickBot="1" x14ac:dyDescent="0.2">
      <c r="B281" s="97"/>
      <c r="C281" s="97"/>
      <c r="D281" s="97"/>
      <c r="E281" s="97"/>
      <c r="F281" s="97"/>
      <c r="G281" s="97"/>
      <c r="H281" s="97"/>
      <c r="I281" s="97"/>
    </row>
    <row r="282" spans="1:18" ht="20" customHeight="1" thickBot="1" x14ac:dyDescent="0.2">
      <c r="B282" s="241" t="s">
        <v>10</v>
      </c>
      <c r="C282" s="242"/>
      <c r="D282" s="242"/>
      <c r="E282" s="242"/>
      <c r="F282" s="242"/>
      <c r="G282" s="242"/>
      <c r="H282" s="243"/>
    </row>
    <row r="283" spans="1:18" ht="60" customHeight="1" thickBot="1" x14ac:dyDescent="0.2">
      <c r="B283" s="247"/>
      <c r="C283" s="248"/>
      <c r="D283" s="248"/>
      <c r="E283" s="248"/>
      <c r="F283" s="248"/>
      <c r="G283" s="248"/>
      <c r="H283" s="248"/>
      <c r="I283" s="248"/>
      <c r="J283" s="248"/>
      <c r="K283" s="248"/>
      <c r="L283" s="248"/>
      <c r="M283" s="248"/>
      <c r="N283" s="248"/>
      <c r="O283" s="248"/>
      <c r="P283" s="248"/>
      <c r="Q283" s="248"/>
      <c r="R283" s="249"/>
    </row>
    <row r="284" spans="1:18" ht="5" customHeight="1" thickBot="1" x14ac:dyDescent="0.2"/>
    <row r="285" spans="1:18" ht="15" customHeight="1" thickBot="1" x14ac:dyDescent="0.2">
      <c r="B285" s="229" t="s">
        <v>92</v>
      </c>
      <c r="C285" s="230"/>
      <c r="D285" s="230"/>
      <c r="E285" s="230"/>
      <c r="F285" s="230"/>
      <c r="G285" s="230"/>
      <c r="H285" s="231"/>
    </row>
    <row r="286" spans="1:18" ht="15" customHeight="1" x14ac:dyDescent="0.15">
      <c r="B286" s="118"/>
      <c r="C286" s="124"/>
      <c r="D286" s="124"/>
      <c r="E286" s="124"/>
      <c r="F286" s="124"/>
      <c r="G286" s="124"/>
      <c r="H286" s="124"/>
      <c r="I286" s="124"/>
      <c r="J286" s="124"/>
      <c r="K286" s="124"/>
      <c r="L286" s="124"/>
      <c r="M286" s="124"/>
      <c r="N286" s="124"/>
      <c r="O286" s="124"/>
      <c r="P286" s="124"/>
      <c r="Q286" s="124"/>
      <c r="R286" s="125"/>
    </row>
    <row r="287" spans="1:18" ht="15" customHeight="1" x14ac:dyDescent="0.15">
      <c r="B287" s="119"/>
      <c r="R287" s="120"/>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thickBot="1" x14ac:dyDescent="0.2">
      <c r="B319" s="121"/>
      <c r="C319" s="122"/>
      <c r="D319" s="122"/>
      <c r="E319" s="122"/>
      <c r="F319" s="122"/>
      <c r="G319" s="122"/>
      <c r="H319" s="122"/>
      <c r="I319" s="122"/>
      <c r="J319" s="122"/>
      <c r="K319" s="122"/>
      <c r="L319" s="122"/>
      <c r="M319" s="122"/>
      <c r="N319" s="122"/>
      <c r="O319" s="122"/>
      <c r="P319" s="122"/>
      <c r="Q319" s="122"/>
      <c r="R319" s="123"/>
    </row>
    <row r="320" spans="2:18" ht="5" customHeight="1" x14ac:dyDescent="0.15"/>
    <row r="321" spans="1:18" ht="5" customHeight="1" x14ac:dyDescent="0.2">
      <c r="A321" s="54"/>
      <c r="B321" s="55"/>
      <c r="C321" s="55"/>
      <c r="D321" s="55"/>
      <c r="E321" s="55"/>
      <c r="F321" s="55"/>
      <c r="G321" s="55"/>
      <c r="H321" s="55"/>
      <c r="I321" s="55"/>
      <c r="J321" s="55"/>
      <c r="K321" s="56"/>
      <c r="L321" s="57"/>
      <c r="M321" s="57"/>
      <c r="N321" s="57"/>
      <c r="O321" s="57"/>
      <c r="P321" s="55"/>
      <c r="Q321" s="55"/>
      <c r="R321" s="55"/>
    </row>
    <row r="322" spans="1:18" ht="5" customHeight="1" x14ac:dyDescent="0.15"/>
    <row r="323" spans="1:18" ht="25" customHeight="1" thickBot="1" x14ac:dyDescent="0.2">
      <c r="B323" s="225" t="s">
        <v>102</v>
      </c>
      <c r="C323" s="226"/>
      <c r="D323" s="226"/>
      <c r="E323" s="226"/>
      <c r="F323" s="226"/>
      <c r="G323" s="226"/>
      <c r="H323" s="226"/>
      <c r="I323" s="226"/>
      <c r="J323" s="226"/>
      <c r="K323" s="226"/>
      <c r="L323" s="226"/>
      <c r="M323" s="226"/>
      <c r="N323" s="226"/>
      <c r="O323" s="226"/>
      <c r="P323" s="226"/>
      <c r="Q323" s="226"/>
      <c r="R323" s="227"/>
    </row>
    <row r="324" spans="1:18" ht="25" customHeight="1" thickBot="1" x14ac:dyDescent="0.2">
      <c r="A324" s="140"/>
      <c r="B324" s="254" t="s">
        <v>173</v>
      </c>
      <c r="C324" s="255"/>
      <c r="D324" s="255"/>
      <c r="E324" s="255"/>
      <c r="F324" s="255"/>
      <c r="G324" s="255"/>
      <c r="H324" s="255"/>
      <c r="I324" s="255"/>
      <c r="J324" s="255"/>
      <c r="K324" s="255"/>
      <c r="L324" s="255"/>
      <c r="M324" s="255"/>
      <c r="N324" s="255"/>
      <c r="O324" s="255"/>
      <c r="P324" s="255"/>
      <c r="Q324" s="256"/>
      <c r="R324" s="141">
        <v>75</v>
      </c>
    </row>
    <row r="325" spans="1:18" ht="25" customHeight="1" thickBot="1" x14ac:dyDescent="0.2">
      <c r="B325" s="60"/>
      <c r="K325" s="44"/>
      <c r="L325" s="52"/>
      <c r="M325" s="52"/>
      <c r="N325" s="52"/>
    </row>
    <row r="326" spans="1:18" ht="25" customHeight="1" thickBot="1" x14ac:dyDescent="0.2">
      <c r="B326" s="64"/>
      <c r="C326" s="64"/>
      <c r="D326" s="64"/>
      <c r="E326" s="64"/>
      <c r="F326" s="196" t="s">
        <v>82</v>
      </c>
      <c r="G326" s="196"/>
      <c r="H326" s="196" t="s">
        <v>75</v>
      </c>
      <c r="I326" s="196"/>
      <c r="K326" s="44"/>
      <c r="L326" s="52"/>
      <c r="M326" s="52"/>
      <c r="N326" s="52"/>
    </row>
    <row r="327" spans="1:18" ht="25" customHeight="1" thickTop="1" thickBot="1" x14ac:dyDescent="0.2">
      <c r="B327" s="194" t="s">
        <v>104</v>
      </c>
      <c r="C327" s="195"/>
      <c r="D327" s="195"/>
      <c r="E327" s="259"/>
      <c r="F327" s="197">
        <f>R324</f>
        <v>75</v>
      </c>
      <c r="G327" s="197"/>
      <c r="H327" s="198">
        <f>F327</f>
        <v>75</v>
      </c>
      <c r="I327" s="198"/>
      <c r="J327" s="93" t="s">
        <v>76</v>
      </c>
      <c r="K327" s="63">
        <f>50/100*H327</f>
        <v>37.5</v>
      </c>
      <c r="L327" s="257" t="s">
        <v>103</v>
      </c>
      <c r="M327" s="258"/>
      <c r="N327" s="258"/>
      <c r="O327" s="258"/>
      <c r="P327" s="258"/>
    </row>
    <row r="328" spans="1:18" ht="15.75" customHeight="1" thickTop="1" x14ac:dyDescent="0.2">
      <c r="A328"/>
      <c r="B328"/>
      <c r="C328"/>
      <c r="D328"/>
      <c r="E328"/>
      <c r="F328"/>
      <c r="G328"/>
      <c r="H328"/>
      <c r="I328"/>
      <c r="J328"/>
      <c r="K328"/>
      <c r="L328"/>
      <c r="M328"/>
      <c r="N328"/>
      <c r="O328"/>
      <c r="P328"/>
      <c r="Q328"/>
      <c r="R328"/>
    </row>
    <row r="329" spans="1:18" ht="5" customHeight="1" x14ac:dyDescent="0.15">
      <c r="A329" s="94"/>
      <c r="B329" s="95"/>
      <c r="C329" s="95"/>
      <c r="D329" s="95"/>
      <c r="E329" s="95"/>
      <c r="F329" s="95"/>
      <c r="G329" s="95"/>
      <c r="H329" s="95"/>
      <c r="I329" s="95"/>
      <c r="J329" s="95"/>
      <c r="K329" s="56"/>
      <c r="L329" s="57"/>
      <c r="M329" s="57"/>
      <c r="N329" s="57"/>
      <c r="O329" s="57"/>
      <c r="P329" s="95"/>
      <c r="Q329" s="95"/>
      <c r="R329" s="95"/>
    </row>
    <row r="330" spans="1:18" ht="15.75" customHeight="1" x14ac:dyDescent="0.2">
      <c r="A330"/>
      <c r="B330"/>
      <c r="C330"/>
      <c r="D330"/>
      <c r="E330"/>
      <c r="F330"/>
      <c r="G330"/>
      <c r="H330"/>
      <c r="I330"/>
      <c r="J330"/>
      <c r="K330"/>
      <c r="L330"/>
      <c r="M330"/>
      <c r="N330"/>
      <c r="O330"/>
      <c r="P330"/>
      <c r="Q330"/>
      <c r="R330"/>
    </row>
    <row r="331" spans="1:18" ht="30" customHeight="1" x14ac:dyDescent="0.2">
      <c r="A331"/>
      <c r="B331"/>
      <c r="C331"/>
      <c r="D331"/>
      <c r="E331"/>
      <c r="F331"/>
      <c r="G331"/>
      <c r="H331"/>
      <c r="I331"/>
      <c r="J331"/>
      <c r="K331"/>
      <c r="L331"/>
      <c r="M331"/>
      <c r="N331"/>
      <c r="O331"/>
      <c r="P331"/>
      <c r="Q331"/>
      <c r="R331"/>
    </row>
    <row r="332" spans="1:18" ht="15.75" customHeight="1" x14ac:dyDescent="0.2">
      <c r="A332"/>
      <c r="B332"/>
      <c r="C332"/>
      <c r="D332"/>
      <c r="E332"/>
      <c r="F332"/>
      <c r="G332"/>
      <c r="H332"/>
      <c r="I332"/>
      <c r="J332"/>
      <c r="K332"/>
      <c r="L332"/>
      <c r="M332"/>
      <c r="N332"/>
      <c r="O332"/>
      <c r="P332"/>
      <c r="Q332"/>
      <c r="R332"/>
    </row>
    <row r="333" spans="1:18" ht="30" customHeight="1" x14ac:dyDescent="0.2">
      <c r="A333"/>
      <c r="B333"/>
      <c r="C333"/>
      <c r="D333"/>
      <c r="E333"/>
      <c r="F333"/>
      <c r="G333"/>
      <c r="H333"/>
      <c r="I333"/>
      <c r="J333"/>
      <c r="K333"/>
      <c r="L333"/>
      <c r="M333"/>
      <c r="N333"/>
      <c r="O333"/>
      <c r="P333"/>
      <c r="Q333"/>
      <c r="R333"/>
    </row>
    <row r="334" spans="1:18" ht="15.75" customHeight="1" x14ac:dyDescent="0.2">
      <c r="A334"/>
      <c r="B334"/>
      <c r="C334"/>
      <c r="D334"/>
      <c r="E334"/>
      <c r="F334"/>
      <c r="G334"/>
      <c r="H334"/>
      <c r="I334"/>
      <c r="J334"/>
      <c r="K334"/>
      <c r="L334"/>
      <c r="M334"/>
      <c r="N334"/>
      <c r="O334"/>
      <c r="P334"/>
      <c r="Q334"/>
      <c r="R334"/>
    </row>
    <row r="335" spans="1:18" ht="30" customHeight="1" x14ac:dyDescent="0.2">
      <c r="A335"/>
      <c r="B335"/>
      <c r="C335"/>
      <c r="D335"/>
      <c r="E335"/>
      <c r="F335"/>
      <c r="G335"/>
      <c r="H335"/>
      <c r="I335"/>
      <c r="J335"/>
      <c r="K335"/>
      <c r="L335"/>
      <c r="M335"/>
      <c r="N335"/>
      <c r="O335"/>
      <c r="P335"/>
      <c r="Q335"/>
      <c r="R335"/>
    </row>
    <row r="336" spans="1:18" ht="15.75" customHeight="1" x14ac:dyDescent="0.2">
      <c r="A336"/>
      <c r="B336"/>
      <c r="C336"/>
      <c r="D336"/>
      <c r="E336"/>
      <c r="F336"/>
      <c r="G336"/>
      <c r="H336"/>
      <c r="I336"/>
      <c r="J336"/>
      <c r="K336"/>
      <c r="L336"/>
      <c r="M336"/>
      <c r="N336"/>
      <c r="O336"/>
      <c r="P336"/>
      <c r="Q336"/>
      <c r="R336"/>
    </row>
    <row r="337" spans="1:18" ht="30" customHeight="1" x14ac:dyDescent="0.2">
      <c r="A337"/>
      <c r="B337"/>
      <c r="C337"/>
      <c r="D337"/>
      <c r="E337"/>
      <c r="F337"/>
      <c r="G337"/>
      <c r="H337"/>
      <c r="I337"/>
      <c r="J337"/>
      <c r="K337"/>
      <c r="L337"/>
      <c r="M337"/>
      <c r="N337"/>
      <c r="O337"/>
      <c r="P337"/>
      <c r="Q337"/>
      <c r="R337"/>
    </row>
    <row r="338" spans="1:18" ht="18.75" customHeight="1" x14ac:dyDescent="0.2">
      <c r="A338"/>
      <c r="B338"/>
      <c r="C338"/>
      <c r="D338"/>
      <c r="E338"/>
      <c r="F338"/>
      <c r="G338"/>
      <c r="H338"/>
      <c r="I338"/>
      <c r="J338"/>
      <c r="K338"/>
      <c r="L338"/>
      <c r="M338"/>
      <c r="N338"/>
      <c r="O338"/>
      <c r="P338"/>
      <c r="Q338"/>
      <c r="R338"/>
    </row>
    <row r="339" spans="1:18" ht="15" x14ac:dyDescent="0.2">
      <c r="A339"/>
      <c r="B339"/>
      <c r="C339"/>
      <c r="D339"/>
      <c r="E339"/>
      <c r="F339"/>
      <c r="G339"/>
      <c r="H339"/>
      <c r="I339"/>
      <c r="J339"/>
      <c r="K339"/>
      <c r="L339"/>
      <c r="M339"/>
      <c r="N339"/>
      <c r="O339"/>
      <c r="P339"/>
      <c r="Q339"/>
      <c r="R339"/>
    </row>
    <row r="340" spans="1:18" ht="15" x14ac:dyDescent="0.2">
      <c r="A340"/>
      <c r="B340"/>
      <c r="C340"/>
      <c r="D340"/>
      <c r="E340"/>
      <c r="F340"/>
      <c r="G340"/>
      <c r="H340"/>
      <c r="I340"/>
      <c r="J340"/>
      <c r="K340"/>
      <c r="L340"/>
      <c r="M340"/>
      <c r="N340"/>
      <c r="O340"/>
      <c r="P340"/>
      <c r="Q340"/>
      <c r="R340"/>
    </row>
    <row r="341" spans="1:18" ht="34.5" customHeight="1" x14ac:dyDescent="0.2">
      <c r="A341"/>
      <c r="B341"/>
      <c r="C341"/>
      <c r="D341"/>
      <c r="E341"/>
      <c r="F341"/>
      <c r="G341"/>
      <c r="H341"/>
      <c r="I341"/>
      <c r="J341"/>
      <c r="K341"/>
      <c r="L341"/>
      <c r="M341"/>
      <c r="N341"/>
      <c r="O341"/>
      <c r="P341"/>
      <c r="Q341"/>
      <c r="R341"/>
    </row>
    <row r="342" spans="1:18" ht="5" customHeight="1" x14ac:dyDescent="0.15">
      <c r="B342" s="60"/>
      <c r="K342" s="44"/>
      <c r="L342" s="53"/>
      <c r="M342" s="53"/>
      <c r="N342" s="53"/>
      <c r="O342" s="53"/>
    </row>
    <row r="343" spans="1:18" customFormat="1" ht="5" customHeight="1" x14ac:dyDescent="0.2"/>
    <row r="344" spans="1:18" ht="5" customHeight="1" x14ac:dyDescent="0.15">
      <c r="B344" s="60"/>
    </row>
  </sheetData>
  <mergeCells count="70">
    <mergeCell ref="B1:R1"/>
    <mergeCell ref="N2:O2"/>
    <mergeCell ref="P2:Q2"/>
    <mergeCell ref="B3:Q3"/>
    <mergeCell ref="B4:R4"/>
    <mergeCell ref="B5:R5"/>
    <mergeCell ref="A13:D13"/>
    <mergeCell ref="A14:D14"/>
    <mergeCell ref="B16:G16"/>
    <mergeCell ref="A9:R9"/>
    <mergeCell ref="B17:I20"/>
    <mergeCell ref="B22:H22"/>
    <mergeCell ref="B23:R23"/>
    <mergeCell ref="B7:R7"/>
    <mergeCell ref="A12:D12"/>
    <mergeCell ref="B75:R75"/>
    <mergeCell ref="B25:H25"/>
    <mergeCell ref="A64:D64"/>
    <mergeCell ref="A61:R61"/>
    <mergeCell ref="A117:D117"/>
    <mergeCell ref="B77:H77"/>
    <mergeCell ref="A116:D116"/>
    <mergeCell ref="A113:R113"/>
    <mergeCell ref="A65:D65"/>
    <mergeCell ref="A66:D66"/>
    <mergeCell ref="B68:G68"/>
    <mergeCell ref="B69:I72"/>
    <mergeCell ref="B74:H74"/>
    <mergeCell ref="A118:D118"/>
    <mergeCell ref="B120:G120"/>
    <mergeCell ref="B121:I124"/>
    <mergeCell ref="B126:H126"/>
    <mergeCell ref="B127:R127"/>
    <mergeCell ref="B179:R179"/>
    <mergeCell ref="B129:H129"/>
    <mergeCell ref="A168:D168"/>
    <mergeCell ref="A165:R165"/>
    <mergeCell ref="A221:D221"/>
    <mergeCell ref="B181:H181"/>
    <mergeCell ref="A220:D220"/>
    <mergeCell ref="A217:R217"/>
    <mergeCell ref="A169:D169"/>
    <mergeCell ref="A170:D170"/>
    <mergeCell ref="B172:G172"/>
    <mergeCell ref="B173:I176"/>
    <mergeCell ref="B178:H178"/>
    <mergeCell ref="A222:D222"/>
    <mergeCell ref="B224:G224"/>
    <mergeCell ref="B225:I228"/>
    <mergeCell ref="B230:H230"/>
    <mergeCell ref="B231:R231"/>
    <mergeCell ref="B283:R283"/>
    <mergeCell ref="B233:H233"/>
    <mergeCell ref="A272:D272"/>
    <mergeCell ref="A269:R269"/>
    <mergeCell ref="A270:R270"/>
    <mergeCell ref="A273:D273"/>
    <mergeCell ref="A274:D274"/>
    <mergeCell ref="B276:G276"/>
    <mergeCell ref="B277:I280"/>
    <mergeCell ref="B282:H282"/>
    <mergeCell ref="B285:H285"/>
    <mergeCell ref="B323:R323"/>
    <mergeCell ref="F326:G326"/>
    <mergeCell ref="H326:I326"/>
    <mergeCell ref="B327:E327"/>
    <mergeCell ref="F327:G327"/>
    <mergeCell ref="H327:I327"/>
    <mergeCell ref="L327:P327"/>
    <mergeCell ref="B324:Q324"/>
  </mergeCells>
  <conditionalFormatting sqref="H327">
    <cfRule type="cellIs" dxfId="211" priority="11" operator="between">
      <formula>80.1</formula>
      <formula>100</formula>
    </cfRule>
    <cfRule type="cellIs" dxfId="210" priority="12" operator="between">
      <formula>60.1</formula>
      <formula>80</formula>
    </cfRule>
    <cfRule type="cellIs" dxfId="209" priority="13" operator="between">
      <formula>40</formula>
      <formula>60</formula>
    </cfRule>
    <cfRule type="cellIs" dxfId="208" priority="14" operator="between">
      <formula>15</formula>
      <formula>39.9</formula>
    </cfRule>
    <cfRule type="cellIs" dxfId="207" priority="15" operator="between">
      <formula>0</formula>
      <formula>14.9</formula>
    </cfRule>
  </conditionalFormatting>
  <conditionalFormatting sqref="R324">
    <cfRule type="cellIs" dxfId="206" priority="1" operator="between">
      <formula>80.1</formula>
      <formula>100</formula>
    </cfRule>
    <cfRule type="cellIs" dxfId="205" priority="2" operator="between">
      <formula>60.1</formula>
      <formula>80</formula>
    </cfRule>
    <cfRule type="cellIs" dxfId="204" priority="3" operator="between">
      <formula>40</formula>
      <formula>60</formula>
    </cfRule>
    <cfRule type="cellIs" dxfId="203" priority="4" operator="between">
      <formula>15</formula>
      <formula>39.9</formula>
    </cfRule>
    <cfRule type="cellIs" dxfId="202"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7:I327" xr:uid="{D357A474-E10D-41E9-9FC8-34FECCB205F6}"/>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30C9F059-FEC5-494B-94BF-43FF3AF462ED}">
          <x14:formula1>
            <xm:f>'Datos Aux'!$C$10:$T$10</xm:f>
          </x14:formula1>
          <xm:sqref>R324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CDDB-6213-4835-A1EE-9398F3DB45D7}">
  <dimension ref="A1:Q26"/>
  <sheetViews>
    <sheetView zoomScaleNormal="100" workbookViewId="0">
      <selection activeCell="B3" sqref="B3:Q3"/>
    </sheetView>
  </sheetViews>
  <sheetFormatPr baseColWidth="10" defaultColWidth="11.5" defaultRowHeight="15" x14ac:dyDescent="0.2"/>
  <cols>
    <col min="1" max="1" width="3.33203125" style="42" customWidth="1"/>
    <col min="2" max="2" width="7.6640625" style="1" customWidth="1"/>
    <col min="3" max="14" width="7.6640625" customWidth="1"/>
    <col min="15" max="15" width="12" customWidth="1"/>
    <col min="16" max="16" width="14.5" customWidth="1"/>
    <col min="17" max="17" width="7.6640625" customWidth="1"/>
    <col min="18" max="21" width="8.6640625" customWidth="1"/>
  </cols>
  <sheetData>
    <row r="1" spans="1:17" ht="41.25" customHeight="1" thickTop="1" x14ac:dyDescent="0.2">
      <c r="A1" s="133"/>
      <c r="B1" s="169" t="s">
        <v>174</v>
      </c>
      <c r="C1" s="170"/>
      <c r="D1" s="170"/>
      <c r="E1" s="170"/>
      <c r="F1" s="170"/>
      <c r="G1" s="170"/>
      <c r="H1" s="170"/>
      <c r="I1" s="170"/>
      <c r="J1" s="170"/>
      <c r="K1" s="170"/>
      <c r="L1" s="170"/>
      <c r="M1" s="170"/>
      <c r="N1" s="170"/>
      <c r="O1" s="170"/>
      <c r="P1" s="170"/>
      <c r="Q1" s="170"/>
    </row>
    <row r="2" spans="1:17" s="65" customFormat="1" ht="12" customHeight="1" x14ac:dyDescent="0.15">
      <c r="A2" s="134"/>
      <c r="B2" s="66" t="s">
        <v>72</v>
      </c>
      <c r="C2" s="67" t="s">
        <v>236</v>
      </c>
      <c r="D2" s="68"/>
      <c r="E2" s="68"/>
      <c r="F2" s="68"/>
      <c r="G2" s="68"/>
      <c r="H2" s="68"/>
      <c r="I2" s="68"/>
      <c r="J2" s="68"/>
      <c r="K2" s="68"/>
      <c r="L2" s="68"/>
      <c r="M2" s="68" t="s">
        <v>73</v>
      </c>
      <c r="N2" s="216">
        <f ca="1">TODAY()</f>
        <v>45673</v>
      </c>
      <c r="O2" s="217"/>
      <c r="P2" s="217"/>
      <c r="Q2" s="218"/>
    </row>
    <row r="3" spans="1:17" ht="5" customHeight="1" x14ac:dyDescent="0.2">
      <c r="A3" s="135"/>
      <c r="B3" s="219"/>
      <c r="C3" s="220"/>
      <c r="D3" s="220"/>
      <c r="E3" s="220"/>
      <c r="F3" s="220"/>
      <c r="G3" s="220"/>
      <c r="H3" s="220"/>
      <c r="I3" s="220"/>
      <c r="J3" s="220"/>
      <c r="K3" s="220"/>
      <c r="L3" s="220"/>
      <c r="M3" s="220"/>
      <c r="N3" s="220"/>
      <c r="O3" s="220"/>
      <c r="P3" s="220"/>
      <c r="Q3" s="221"/>
    </row>
    <row r="4" spans="1:17" s="6" customFormat="1" ht="21" customHeight="1" x14ac:dyDescent="0.2">
      <c r="A4" s="136"/>
      <c r="B4" s="279" t="s">
        <v>183</v>
      </c>
      <c r="C4" s="280"/>
      <c r="D4" s="280"/>
      <c r="E4" s="280"/>
      <c r="F4" s="280"/>
      <c r="G4" s="280"/>
      <c r="H4" s="280"/>
      <c r="I4" s="280"/>
      <c r="J4" s="280"/>
      <c r="K4" s="280"/>
      <c r="L4" s="280"/>
      <c r="M4" s="280"/>
      <c r="N4" s="280"/>
      <c r="O4" s="280"/>
      <c r="P4" s="280"/>
      <c r="Q4" s="281"/>
    </row>
    <row r="5" spans="1:17" ht="5" customHeight="1" x14ac:dyDescent="0.2">
      <c r="A5" s="135"/>
      <c r="B5" s="41"/>
      <c r="Q5" s="137"/>
    </row>
    <row r="6" spans="1:17" ht="39" customHeight="1" x14ac:dyDescent="0.2">
      <c r="A6" s="135"/>
      <c r="B6" s="282" t="s">
        <v>184</v>
      </c>
      <c r="C6" s="283"/>
      <c r="D6" s="283"/>
      <c r="E6" s="283"/>
      <c r="F6" s="283"/>
      <c r="G6" s="283"/>
      <c r="H6" s="283"/>
      <c r="I6" s="283"/>
      <c r="J6" s="283"/>
      <c r="K6" s="283"/>
      <c r="L6" s="283"/>
      <c r="M6" s="283"/>
      <c r="N6" s="283"/>
      <c r="O6" s="283"/>
      <c r="P6" s="283"/>
      <c r="Q6" s="284"/>
    </row>
    <row r="7" spans="1:17" ht="15" customHeight="1" x14ac:dyDescent="0.2">
      <c r="A7" s="135"/>
      <c r="B7" s="201" t="s">
        <v>105</v>
      </c>
      <c r="C7" s="202"/>
      <c r="D7" s="202"/>
      <c r="E7" s="202"/>
      <c r="F7" s="202"/>
      <c r="G7" s="202"/>
      <c r="H7" s="202"/>
      <c r="I7" s="202"/>
      <c r="J7" s="202"/>
      <c r="K7" s="202"/>
      <c r="L7" s="202"/>
      <c r="M7" s="202"/>
      <c r="N7" s="202"/>
      <c r="O7" s="202"/>
      <c r="P7" s="202"/>
      <c r="Q7" s="203"/>
    </row>
    <row r="8" spans="1:17" ht="15" customHeight="1" thickBot="1" x14ac:dyDescent="0.25">
      <c r="A8" s="135"/>
      <c r="B8" s="201"/>
      <c r="C8" s="202"/>
      <c r="D8" s="202"/>
      <c r="E8" s="202"/>
      <c r="F8" s="202"/>
      <c r="G8" s="202"/>
      <c r="H8" s="202"/>
      <c r="I8" s="202"/>
      <c r="J8" s="202"/>
      <c r="K8" s="202"/>
      <c r="L8" s="202"/>
      <c r="M8" s="202"/>
      <c r="N8" s="202"/>
      <c r="O8" s="202"/>
      <c r="P8" s="202"/>
      <c r="Q8" s="203"/>
    </row>
    <row r="9" spans="1:17" ht="27" customHeight="1" x14ac:dyDescent="0.2">
      <c r="A9" s="204">
        <v>11</v>
      </c>
      <c r="B9" s="176" t="s">
        <v>176</v>
      </c>
      <c r="C9" s="177"/>
      <c r="D9" s="177"/>
      <c r="E9" s="177"/>
      <c r="F9" s="177"/>
      <c r="G9" s="177"/>
      <c r="H9" s="177"/>
      <c r="I9" s="177"/>
      <c r="J9" s="177"/>
      <c r="K9" s="177"/>
      <c r="L9" s="177"/>
      <c r="M9" s="177"/>
      <c r="N9" s="177"/>
      <c r="O9" s="177"/>
      <c r="P9" s="177"/>
      <c r="Q9" s="178"/>
    </row>
    <row r="10" spans="1:17" ht="60" customHeight="1" thickBot="1" x14ac:dyDescent="0.25">
      <c r="A10" s="206"/>
      <c r="B10" s="266"/>
      <c r="C10" s="267"/>
      <c r="D10" s="267"/>
      <c r="E10" s="267"/>
      <c r="F10" s="267"/>
      <c r="G10" s="267"/>
      <c r="H10" s="267"/>
      <c r="I10" s="267"/>
      <c r="J10" s="267"/>
      <c r="K10" s="267"/>
      <c r="L10" s="267"/>
      <c r="M10" s="267"/>
      <c r="N10" s="267"/>
      <c r="O10" s="267"/>
      <c r="P10" s="267"/>
      <c r="Q10" s="268"/>
    </row>
    <row r="11" spans="1:17" ht="27" customHeight="1" x14ac:dyDescent="0.2">
      <c r="A11" s="265">
        <v>12</v>
      </c>
      <c r="B11" s="176" t="s">
        <v>177</v>
      </c>
      <c r="C11" s="177"/>
      <c r="D11" s="177"/>
      <c r="E11" s="177"/>
      <c r="F11" s="177"/>
      <c r="G11" s="177"/>
      <c r="H11" s="177"/>
      <c r="I11" s="177"/>
      <c r="J11" s="177"/>
      <c r="K11" s="177"/>
      <c r="L11" s="177"/>
      <c r="M11" s="177"/>
      <c r="N11" s="177"/>
      <c r="O11" s="177"/>
      <c r="P11" s="177"/>
      <c r="Q11" s="178"/>
    </row>
    <row r="12" spans="1:17" ht="60" customHeight="1" thickBot="1" x14ac:dyDescent="0.25">
      <c r="A12" s="206"/>
      <c r="B12" s="266"/>
      <c r="C12" s="267"/>
      <c r="D12" s="267"/>
      <c r="E12" s="267"/>
      <c r="F12" s="267"/>
      <c r="G12" s="267"/>
      <c r="H12" s="267"/>
      <c r="I12" s="267"/>
      <c r="J12" s="267"/>
      <c r="K12" s="267"/>
      <c r="L12" s="267"/>
      <c r="M12" s="267"/>
      <c r="N12" s="267"/>
      <c r="O12" s="267"/>
      <c r="P12" s="267"/>
      <c r="Q12" s="268"/>
    </row>
    <row r="13" spans="1:17" ht="27" customHeight="1" x14ac:dyDescent="0.2">
      <c r="A13" s="265">
        <v>13</v>
      </c>
      <c r="B13" s="176" t="s">
        <v>178</v>
      </c>
      <c r="C13" s="177"/>
      <c r="D13" s="177"/>
      <c r="E13" s="177"/>
      <c r="F13" s="177"/>
      <c r="G13" s="177"/>
      <c r="H13" s="177"/>
      <c r="I13" s="177"/>
      <c r="J13" s="177"/>
      <c r="K13" s="177"/>
      <c r="L13" s="177"/>
      <c r="M13" s="177"/>
      <c r="N13" s="177"/>
      <c r="O13" s="177"/>
      <c r="P13" s="177"/>
      <c r="Q13" s="178"/>
    </row>
    <row r="14" spans="1:17" ht="60" customHeight="1" thickBot="1" x14ac:dyDescent="0.25">
      <c r="A14" s="206"/>
      <c r="B14" s="266"/>
      <c r="C14" s="267"/>
      <c r="D14" s="267"/>
      <c r="E14" s="267"/>
      <c r="F14" s="267"/>
      <c r="G14" s="267"/>
      <c r="H14" s="267"/>
      <c r="I14" s="267"/>
      <c r="J14" s="267"/>
      <c r="K14" s="267"/>
      <c r="L14" s="267"/>
      <c r="M14" s="267"/>
      <c r="N14" s="267"/>
      <c r="O14" s="267"/>
      <c r="P14" s="267"/>
      <c r="Q14" s="268"/>
    </row>
    <row r="15" spans="1:17" ht="27" customHeight="1" x14ac:dyDescent="0.2">
      <c r="A15" s="265">
        <v>14</v>
      </c>
      <c r="B15" s="176" t="s">
        <v>179</v>
      </c>
      <c r="C15" s="177"/>
      <c r="D15" s="177"/>
      <c r="E15" s="177"/>
      <c r="F15" s="177"/>
      <c r="G15" s="177"/>
      <c r="H15" s="177"/>
      <c r="I15" s="177"/>
      <c r="J15" s="177"/>
      <c r="K15" s="177"/>
      <c r="L15" s="177"/>
      <c r="M15" s="177"/>
      <c r="N15" s="177"/>
      <c r="O15" s="177"/>
      <c r="P15" s="177"/>
      <c r="Q15" s="178"/>
    </row>
    <row r="16" spans="1:17" ht="60" customHeight="1" thickBot="1" x14ac:dyDescent="0.25">
      <c r="A16" s="206"/>
      <c r="B16" s="266"/>
      <c r="C16" s="267"/>
      <c r="D16" s="267"/>
      <c r="E16" s="267"/>
      <c r="F16" s="267"/>
      <c r="G16" s="267"/>
      <c r="H16" s="267"/>
      <c r="I16" s="267"/>
      <c r="J16" s="267"/>
      <c r="K16" s="267"/>
      <c r="L16" s="267"/>
      <c r="M16" s="267"/>
      <c r="N16" s="267"/>
      <c r="O16" s="267"/>
      <c r="P16" s="267"/>
      <c r="Q16" s="268"/>
    </row>
    <row r="17" spans="1:17" ht="27" customHeight="1" x14ac:dyDescent="0.2">
      <c r="A17" s="265">
        <v>15</v>
      </c>
      <c r="B17" s="176" t="s">
        <v>180</v>
      </c>
      <c r="C17" s="177"/>
      <c r="D17" s="177"/>
      <c r="E17" s="177"/>
      <c r="F17" s="177"/>
      <c r="G17" s="177"/>
      <c r="H17" s="177"/>
      <c r="I17" s="177"/>
      <c r="J17" s="177"/>
      <c r="K17" s="177"/>
      <c r="L17" s="177"/>
      <c r="M17" s="177"/>
      <c r="N17" s="177"/>
      <c r="O17" s="177"/>
      <c r="P17" s="177"/>
      <c r="Q17" s="178"/>
    </row>
    <row r="18" spans="1:17" ht="60" customHeight="1" thickBot="1" x14ac:dyDescent="0.25">
      <c r="A18" s="206"/>
      <c r="B18" s="266"/>
      <c r="C18" s="267"/>
      <c r="D18" s="267"/>
      <c r="E18" s="267"/>
      <c r="F18" s="267"/>
      <c r="G18" s="267"/>
      <c r="H18" s="267"/>
      <c r="I18" s="267"/>
      <c r="J18" s="267"/>
      <c r="K18" s="267"/>
      <c r="L18" s="267"/>
      <c r="M18" s="267"/>
      <c r="N18" s="267"/>
      <c r="O18" s="267"/>
      <c r="P18" s="267"/>
      <c r="Q18" s="268"/>
    </row>
    <row r="19" spans="1:17" ht="30" customHeight="1" thickBot="1" x14ac:dyDescent="0.25">
      <c r="B19"/>
      <c r="H19" s="269" t="s">
        <v>117</v>
      </c>
      <c r="I19" s="270"/>
      <c r="J19" s="270"/>
      <c r="K19" s="271"/>
      <c r="L19" s="285" t="s">
        <v>181</v>
      </c>
      <c r="M19" s="286"/>
      <c r="N19" s="286"/>
      <c r="O19" s="286"/>
      <c r="P19" s="129">
        <v>25</v>
      </c>
    </row>
    <row r="20" spans="1:17" ht="5" customHeight="1" thickBot="1" x14ac:dyDescent="0.25">
      <c r="B20"/>
    </row>
    <row r="21" spans="1:17" ht="20" customHeight="1" thickBot="1" x14ac:dyDescent="0.25">
      <c r="B21" s="60"/>
      <c r="C21" s="60"/>
      <c r="D21" s="60"/>
      <c r="E21" s="60"/>
      <c r="F21" s="196" t="s">
        <v>82</v>
      </c>
      <c r="G21" s="196"/>
      <c r="H21" s="196" t="s">
        <v>75</v>
      </c>
      <c r="I21" s="196"/>
      <c r="J21" s="60"/>
      <c r="K21" s="44"/>
      <c r="L21" s="52"/>
      <c r="M21" s="52"/>
      <c r="N21" s="52"/>
      <c r="O21" s="60"/>
      <c r="P21" s="60"/>
      <c r="Q21" s="60"/>
    </row>
    <row r="22" spans="1:17" ht="20" customHeight="1" thickTop="1" thickBot="1" x14ac:dyDescent="0.25">
      <c r="B22" s="194" t="s">
        <v>101</v>
      </c>
      <c r="C22" s="195"/>
      <c r="D22" s="195"/>
      <c r="E22" s="59"/>
      <c r="F22" s="197">
        <f>AVERAGE(P19:P19)</f>
        <v>25</v>
      </c>
      <c r="G22" s="197"/>
      <c r="H22" s="198">
        <f>IF(AVERAGE(P19:P19)&gt;((MIN(P19:P19)+20)),MIN(P19:P19)+20,VLOOKUP(F22,'Datos Aux'!$A$15:$C$35,3,TRUE))</f>
        <v>25</v>
      </c>
      <c r="I22" s="198"/>
      <c r="J22" s="62" t="s">
        <v>76</v>
      </c>
      <c r="K22" s="63">
        <f>50/100*H22</f>
        <v>12.5</v>
      </c>
      <c r="L22" s="191" t="s">
        <v>100</v>
      </c>
      <c r="M22" s="192"/>
      <c r="N22" s="193"/>
      <c r="O22" s="60"/>
      <c r="P22" s="60"/>
      <c r="Q22" s="60"/>
    </row>
    <row r="23" spans="1:17" ht="5" customHeight="1" thickTop="1" x14ac:dyDescent="0.2">
      <c r="B23"/>
      <c r="K23" s="44"/>
      <c r="L23" s="53"/>
      <c r="M23" s="53"/>
      <c r="N23" s="53"/>
      <c r="O23" s="53"/>
    </row>
    <row r="24" spans="1:17" ht="5" customHeight="1" x14ac:dyDescent="0.2">
      <c r="A24" s="54"/>
      <c r="B24" s="55"/>
      <c r="C24" s="55"/>
      <c r="D24" s="55"/>
      <c r="E24" s="55"/>
      <c r="F24" s="55"/>
      <c r="G24" s="55"/>
      <c r="H24" s="55"/>
      <c r="I24" s="55"/>
      <c r="J24" s="55"/>
      <c r="K24" s="56"/>
      <c r="L24" s="57"/>
      <c r="M24" s="57"/>
      <c r="N24" s="57"/>
      <c r="O24" s="57"/>
      <c r="P24" s="55"/>
      <c r="Q24" s="55"/>
    </row>
    <row r="25" spans="1:17" ht="5" customHeight="1" x14ac:dyDescent="0.2">
      <c r="B25"/>
    </row>
    <row r="26" spans="1:17" x14ac:dyDescent="0.2">
      <c r="B26" s="39"/>
      <c r="C26" s="70"/>
      <c r="D26" s="70"/>
      <c r="E26" s="70"/>
      <c r="F26" s="70"/>
      <c r="G26" s="70"/>
      <c r="H26" s="70"/>
    </row>
  </sheetData>
  <mergeCells count="30">
    <mergeCell ref="A15:A16"/>
    <mergeCell ref="A9:A10"/>
    <mergeCell ref="A11:A12"/>
    <mergeCell ref="B7:Q8"/>
    <mergeCell ref="B9:Q9"/>
    <mergeCell ref="B10:Q10"/>
    <mergeCell ref="B11:Q11"/>
    <mergeCell ref="B12:Q12"/>
    <mergeCell ref="B13:Q13"/>
    <mergeCell ref="A13:A14"/>
    <mergeCell ref="B14:Q14"/>
    <mergeCell ref="B15:Q15"/>
    <mergeCell ref="B16:Q16"/>
    <mergeCell ref="B22:D22"/>
    <mergeCell ref="F22:G22"/>
    <mergeCell ref="H22:I22"/>
    <mergeCell ref="L22:N22"/>
    <mergeCell ref="A17:A18"/>
    <mergeCell ref="L19:O19"/>
    <mergeCell ref="F21:G21"/>
    <mergeCell ref="H21:I21"/>
    <mergeCell ref="B17:Q17"/>
    <mergeCell ref="B18:Q18"/>
    <mergeCell ref="H19:K19"/>
    <mergeCell ref="B1:Q1"/>
    <mergeCell ref="B4:Q4"/>
    <mergeCell ref="B6:Q6"/>
    <mergeCell ref="N2:O2"/>
    <mergeCell ref="P2:Q2"/>
    <mergeCell ref="B3:Q3"/>
  </mergeCells>
  <conditionalFormatting sqref="H22">
    <cfRule type="cellIs" dxfId="201" priority="141" operator="between">
      <formula>80.1</formula>
      <formula>100</formula>
    </cfRule>
    <cfRule type="cellIs" dxfId="200" priority="142" operator="between">
      <formula>60.1</formula>
      <formula>80</formula>
    </cfRule>
    <cfRule type="cellIs" dxfId="199" priority="143" operator="between">
      <formula>40</formula>
      <formula>60</formula>
    </cfRule>
    <cfRule type="cellIs" dxfId="198" priority="144" operator="between">
      <formula>15</formula>
      <formula>39.9</formula>
    </cfRule>
    <cfRule type="cellIs" dxfId="197" priority="145" operator="between">
      <formula>0</formula>
      <formula>14.9</formula>
    </cfRule>
  </conditionalFormatting>
  <conditionalFormatting sqref="P19">
    <cfRule type="cellIs" dxfId="196" priority="16" operator="between">
      <formula>80.1</formula>
      <formula>100</formula>
    </cfRule>
    <cfRule type="cellIs" dxfId="195" priority="17" operator="between">
      <formula>60.1</formula>
      <formula>80</formula>
    </cfRule>
    <cfRule type="cellIs" dxfId="194" priority="18" operator="between">
      <formula>40</formula>
      <formula>60</formula>
    </cfRule>
    <cfRule type="cellIs" dxfId="193" priority="19" operator="between">
      <formula>20</formula>
      <formula>39.9</formula>
    </cfRule>
    <cfRule type="cellIs" dxfId="192" priority="20" operator="between">
      <formula>0</formula>
      <formula>19.9</formula>
    </cfRule>
    <cfRule type="cellIs" dxfId="191" priority="21" operator="between">
      <formula>80.1</formula>
      <formula>100</formula>
    </cfRule>
    <cfRule type="cellIs" dxfId="190" priority="22" operator="between">
      <formula>60.1</formula>
      <formula>80</formula>
    </cfRule>
    <cfRule type="cellIs" dxfId="189" priority="23" operator="between">
      <formula>40</formula>
      <formula>60</formula>
    </cfRule>
    <cfRule type="cellIs" dxfId="188" priority="24" operator="between">
      <formula>20</formula>
      <formula>39.9</formula>
    </cfRule>
    <cfRule type="cellIs" dxfId="187" priority="25" operator="between">
      <formula>0</formula>
      <formula>19.9</formula>
    </cfRule>
  </conditionalFormatting>
  <dataValidations count="2">
    <dataValidation type="textLength" operator="lessThan" allowBlank="1" showInputMessage="1" showErrorMessage="1" errorTitle="Supero caracteres" error="Ha superado el máximo de caracteres permitidos" promptTitle="Máximo caracteres" prompt="2000 caracteres como máximo" sqref="B10 B12 B14 B16 B18" xr:uid="{AD8D7C19-95DE-41C1-9FBE-73538CA728F4}">
      <formula1>2000</formula1>
    </dataValidation>
    <dataValidation allowBlank="1" showInputMessage="1" showErrorMessage="1" promptTitle="Aclaración" prompt="En ningún caso el valor final asignado al factor superará en 20 puntos porcentuales más el atributo peor evaluado." sqref="H22:I22" xr:uid="{C0D68FF4-135B-41F4-A911-1D643A641924}"/>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signación no valida" promptTitle="Lista" prompt="Porcentaje asignado al atributo" xr:uid="{BB2F9833-080F-4D07-825A-64ADD0E6221D}">
          <x14:formula1>
            <xm:f>'Datos Aux'!$C$10:$W$10</xm:f>
          </x14:formula1>
          <xm:sqref>P19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E56F-23CF-4041-B909-394F88A7CFD4}">
  <dimension ref="A1:T331"/>
  <sheetViews>
    <sheetView zoomScaleNormal="100" workbookViewId="0">
      <selection activeCell="B3" sqref="B3:Q3"/>
    </sheetView>
  </sheetViews>
  <sheetFormatPr baseColWidth="10" defaultColWidth="11.5" defaultRowHeight="14" x14ac:dyDescent="0.15"/>
  <cols>
    <col min="1" max="1" width="3.33203125" style="87" customWidth="1"/>
    <col min="2" max="2" width="7.6640625" style="77" customWidth="1"/>
    <col min="3" max="17" width="7.6640625" style="60" customWidth="1"/>
    <col min="18" max="23" width="8.6640625" style="60" customWidth="1"/>
    <col min="24" max="16384" width="11.5" style="60"/>
  </cols>
  <sheetData>
    <row r="1" spans="1:18" ht="41.25" customHeight="1" thickTop="1" x14ac:dyDescent="0.15">
      <c r="B1" s="169" t="s">
        <v>182</v>
      </c>
      <c r="C1" s="170"/>
      <c r="D1" s="170"/>
      <c r="E1" s="170"/>
      <c r="F1" s="170"/>
      <c r="G1" s="170"/>
      <c r="H1" s="170"/>
      <c r="I1" s="170"/>
      <c r="J1" s="170"/>
      <c r="K1" s="170"/>
      <c r="L1" s="170"/>
      <c r="M1" s="170"/>
      <c r="N1" s="170"/>
      <c r="O1" s="170"/>
      <c r="P1" s="170"/>
      <c r="Q1" s="170"/>
      <c r="R1" s="171"/>
    </row>
    <row r="2" spans="1:18" s="88" customFormat="1" ht="12" customHeight="1" x14ac:dyDescent="0.15">
      <c r="B2" s="66" t="s">
        <v>72</v>
      </c>
      <c r="C2" s="67" t="s">
        <v>236</v>
      </c>
      <c r="D2" s="68"/>
      <c r="E2" s="68"/>
      <c r="F2" s="68"/>
      <c r="G2" s="68"/>
      <c r="H2" s="68"/>
      <c r="I2" s="68"/>
      <c r="J2" s="68"/>
      <c r="K2" s="68"/>
      <c r="L2" s="68"/>
      <c r="M2" s="68" t="s">
        <v>73</v>
      </c>
      <c r="N2" s="216">
        <f ca="1">TODAY()</f>
        <v>45673</v>
      </c>
      <c r="O2" s="217"/>
      <c r="P2" s="217"/>
      <c r="Q2" s="217"/>
      <c r="R2" s="69"/>
    </row>
    <row r="3" spans="1:18" ht="5" customHeight="1" x14ac:dyDescent="0.15">
      <c r="B3" s="250"/>
      <c r="C3" s="236"/>
      <c r="D3" s="236"/>
      <c r="E3" s="236"/>
      <c r="F3" s="236"/>
      <c r="G3" s="236"/>
      <c r="H3" s="236"/>
      <c r="I3" s="236"/>
      <c r="J3" s="236"/>
      <c r="K3" s="236"/>
      <c r="L3" s="236"/>
      <c r="M3" s="236"/>
      <c r="N3" s="236"/>
      <c r="O3" s="236"/>
      <c r="P3" s="236"/>
      <c r="Q3" s="236"/>
      <c r="R3" s="89"/>
    </row>
    <row r="4" spans="1:18" s="151" customFormat="1" ht="21" customHeight="1" x14ac:dyDescent="0.2">
      <c r="A4" s="150"/>
      <c r="B4" s="287" t="s">
        <v>187</v>
      </c>
      <c r="C4" s="288"/>
      <c r="D4" s="288"/>
      <c r="E4" s="288"/>
      <c r="F4" s="288"/>
      <c r="G4" s="288"/>
      <c r="H4" s="288"/>
      <c r="I4" s="288"/>
      <c r="J4" s="288"/>
      <c r="K4" s="288"/>
      <c r="L4" s="288"/>
      <c r="M4" s="288"/>
      <c r="N4" s="288"/>
      <c r="O4" s="288"/>
      <c r="P4" s="288"/>
      <c r="Q4" s="288"/>
      <c r="R4" s="289"/>
    </row>
    <row r="5" spans="1:18" s="91" customFormat="1" ht="17.25" customHeight="1" x14ac:dyDescent="0.15">
      <c r="A5" s="90"/>
      <c r="B5" s="149" t="s">
        <v>186</v>
      </c>
      <c r="C5" s="144"/>
      <c r="D5" s="144"/>
      <c r="E5" s="144"/>
      <c r="F5" s="144"/>
      <c r="G5" s="144"/>
      <c r="H5" s="144"/>
      <c r="I5" s="144"/>
      <c r="J5" s="144"/>
      <c r="K5" s="144"/>
      <c r="L5" s="144"/>
      <c r="M5" s="144"/>
      <c r="N5" s="144"/>
      <c r="O5" s="144"/>
      <c r="P5" s="144"/>
      <c r="Q5" s="144"/>
      <c r="R5" s="145"/>
    </row>
    <row r="6" spans="1:18" ht="33.75" customHeight="1" x14ac:dyDescent="0.15">
      <c r="B6" s="222" t="s">
        <v>188</v>
      </c>
      <c r="C6" s="223"/>
      <c r="D6" s="223"/>
      <c r="E6" s="223"/>
      <c r="F6" s="223"/>
      <c r="G6" s="223"/>
      <c r="H6" s="223"/>
      <c r="I6" s="223"/>
      <c r="J6" s="223"/>
      <c r="K6" s="223"/>
      <c r="L6" s="223"/>
      <c r="M6" s="223"/>
      <c r="N6" s="223"/>
      <c r="O6" s="223"/>
      <c r="P6" s="223"/>
      <c r="Q6" s="223"/>
      <c r="R6" s="224"/>
    </row>
    <row r="7" spans="1:18" ht="5" customHeight="1" x14ac:dyDescent="0.15"/>
    <row r="8" spans="1:18" ht="63.75" customHeight="1" x14ac:dyDescent="0.15">
      <c r="A8" s="60"/>
      <c r="B8" s="246" t="s">
        <v>118</v>
      </c>
      <c r="C8" s="246"/>
      <c r="D8" s="246"/>
      <c r="E8" s="246"/>
      <c r="F8" s="246"/>
      <c r="G8" s="246"/>
      <c r="H8" s="246"/>
      <c r="I8" s="246"/>
      <c r="J8" s="246"/>
      <c r="K8" s="246"/>
      <c r="L8" s="246"/>
      <c r="M8" s="246"/>
      <c r="N8" s="246"/>
      <c r="O8" s="246"/>
      <c r="P8" s="246"/>
      <c r="Q8" s="246"/>
      <c r="R8" s="246"/>
    </row>
    <row r="9" spans="1:18" ht="5" customHeight="1" thickBot="1" x14ac:dyDescent="0.2">
      <c r="B9" s="92"/>
      <c r="C9" s="92"/>
      <c r="D9" s="92"/>
      <c r="E9" s="92"/>
      <c r="F9" s="92"/>
      <c r="G9" s="92"/>
    </row>
    <row r="10" spans="1:18" ht="20" customHeight="1" thickBot="1" x14ac:dyDescent="0.2">
      <c r="A10" s="260" t="s">
        <v>6</v>
      </c>
      <c r="B10" s="261"/>
      <c r="C10" s="261"/>
      <c r="D10" s="261"/>
      <c r="E10" s="261"/>
      <c r="F10" s="261"/>
      <c r="G10" s="261"/>
      <c r="H10" s="261"/>
      <c r="I10" s="261"/>
      <c r="J10" s="261"/>
      <c r="K10" s="261"/>
      <c r="L10" s="261"/>
      <c r="M10" s="261"/>
      <c r="N10" s="261"/>
      <c r="O10" s="261"/>
      <c r="P10" s="261"/>
      <c r="Q10" s="261"/>
      <c r="R10" s="262"/>
    </row>
    <row r="11" spans="1:18" ht="5" customHeight="1" thickBot="1" x14ac:dyDescent="0.2">
      <c r="B11" s="60"/>
    </row>
    <row r="12" spans="1:18" ht="20" customHeight="1" thickBot="1" x14ac:dyDescent="0.2">
      <c r="B12" s="60"/>
      <c r="E12" s="96" t="s">
        <v>119</v>
      </c>
      <c r="F12" s="96" t="s">
        <v>120</v>
      </c>
      <c r="G12" s="96" t="s">
        <v>121</v>
      </c>
      <c r="H12" s="96" t="s">
        <v>122</v>
      </c>
      <c r="I12" s="96" t="s">
        <v>123</v>
      </c>
    </row>
    <row r="13" spans="1:18" ht="20" customHeight="1" x14ac:dyDescent="0.15">
      <c r="A13" s="244" t="s">
        <v>7</v>
      </c>
      <c r="B13" s="244"/>
      <c r="C13" s="244"/>
      <c r="D13" s="244"/>
      <c r="E13" s="98">
        <v>3</v>
      </c>
      <c r="F13" s="98">
        <v>5.5</v>
      </c>
      <c r="G13" s="98">
        <v>3</v>
      </c>
      <c r="H13" s="98">
        <v>3</v>
      </c>
      <c r="I13" s="98">
        <v>4</v>
      </c>
    </row>
    <row r="14" spans="1:18" ht="20" customHeight="1" x14ac:dyDescent="0.15">
      <c r="A14" s="245" t="s">
        <v>8</v>
      </c>
      <c r="B14" s="245"/>
      <c r="C14" s="245"/>
      <c r="D14" s="245"/>
      <c r="E14" s="99">
        <v>5</v>
      </c>
      <c r="F14" s="99">
        <v>4</v>
      </c>
      <c r="G14" s="99">
        <v>5</v>
      </c>
      <c r="H14" s="99">
        <v>5</v>
      </c>
      <c r="I14" s="99">
        <v>5</v>
      </c>
    </row>
    <row r="15" spans="1:18" ht="20" customHeight="1" thickBot="1" x14ac:dyDescent="0.2">
      <c r="A15" s="228" t="s">
        <v>9</v>
      </c>
      <c r="B15" s="228"/>
      <c r="C15" s="228"/>
      <c r="D15" s="228"/>
      <c r="E15" s="100">
        <v>2</v>
      </c>
      <c r="F15" s="100">
        <v>2</v>
      </c>
      <c r="G15" s="100">
        <v>10</v>
      </c>
      <c r="H15" s="100">
        <v>2</v>
      </c>
      <c r="I15" s="100">
        <v>3</v>
      </c>
    </row>
    <row r="16" spans="1:18" ht="5" customHeight="1" thickBot="1" x14ac:dyDescent="0.2">
      <c r="B16" s="60"/>
    </row>
    <row r="17" spans="2:20" ht="20" customHeight="1" thickBot="1" x14ac:dyDescent="0.2">
      <c r="B17" s="229" t="s">
        <v>11</v>
      </c>
      <c r="C17" s="230"/>
      <c r="D17" s="230"/>
      <c r="E17" s="230"/>
      <c r="F17" s="230"/>
      <c r="G17" s="231"/>
    </row>
    <row r="18" spans="2:20" ht="20" customHeight="1" x14ac:dyDescent="0.15">
      <c r="B18" s="232"/>
      <c r="C18" s="233"/>
      <c r="D18" s="233"/>
      <c r="E18" s="233"/>
      <c r="F18" s="233"/>
      <c r="G18" s="233"/>
      <c r="H18" s="233"/>
      <c r="I18" s="234"/>
    </row>
    <row r="19" spans="2:20" ht="20" customHeight="1" x14ac:dyDescent="0.15">
      <c r="B19" s="235"/>
      <c r="C19" s="236"/>
      <c r="D19" s="236"/>
      <c r="E19" s="236"/>
      <c r="F19" s="236"/>
      <c r="G19" s="236"/>
      <c r="H19" s="236"/>
      <c r="I19" s="237"/>
    </row>
    <row r="20" spans="2:20" ht="20" customHeight="1" x14ac:dyDescent="0.2">
      <c r="B20" s="235"/>
      <c r="C20" s="236"/>
      <c r="D20" s="236"/>
      <c r="E20" s="236"/>
      <c r="F20" s="236"/>
      <c r="G20" s="236"/>
      <c r="H20" s="236"/>
      <c r="I20" s="237"/>
      <c r="T20" s="58"/>
    </row>
    <row r="21" spans="2:20" ht="20" customHeight="1" thickBot="1" x14ac:dyDescent="0.2">
      <c r="B21" s="238"/>
      <c r="C21" s="239"/>
      <c r="D21" s="239"/>
      <c r="E21" s="239"/>
      <c r="F21" s="239"/>
      <c r="G21" s="239"/>
      <c r="H21" s="239"/>
      <c r="I21" s="240"/>
    </row>
    <row r="22" spans="2:20" ht="5" customHeight="1" thickBot="1" x14ac:dyDescent="0.2">
      <c r="B22" s="97"/>
      <c r="C22" s="97"/>
      <c r="D22" s="97"/>
      <c r="E22" s="97"/>
      <c r="F22" s="97"/>
      <c r="G22" s="97"/>
      <c r="H22" s="97"/>
      <c r="I22" s="97"/>
    </row>
    <row r="23" spans="2:20" ht="20" customHeight="1" thickBot="1" x14ac:dyDescent="0.2">
      <c r="B23" s="241" t="s">
        <v>10</v>
      </c>
      <c r="C23" s="242"/>
      <c r="D23" s="242"/>
      <c r="E23" s="242"/>
      <c r="F23" s="242"/>
      <c r="G23" s="242"/>
      <c r="H23" s="243"/>
    </row>
    <row r="24" spans="2:20" ht="60" customHeight="1" thickBot="1" x14ac:dyDescent="0.2">
      <c r="B24" s="247"/>
      <c r="C24" s="248"/>
      <c r="D24" s="248"/>
      <c r="E24" s="248"/>
      <c r="F24" s="248"/>
      <c r="G24" s="248"/>
      <c r="H24" s="248"/>
      <c r="I24" s="248"/>
      <c r="J24" s="248"/>
      <c r="K24" s="248"/>
      <c r="L24" s="248"/>
      <c r="M24" s="248"/>
      <c r="N24" s="248"/>
      <c r="O24" s="248"/>
      <c r="P24" s="248"/>
      <c r="Q24" s="248"/>
      <c r="R24" s="249"/>
    </row>
    <row r="25" spans="2:20" ht="5" customHeight="1" thickBot="1" x14ac:dyDescent="0.2"/>
    <row r="26" spans="2:20" ht="15" customHeight="1" thickBot="1" x14ac:dyDescent="0.2">
      <c r="B26" s="229" t="s">
        <v>92</v>
      </c>
      <c r="C26" s="230"/>
      <c r="D26" s="230"/>
      <c r="E26" s="230"/>
      <c r="F26" s="230"/>
      <c r="G26" s="230"/>
      <c r="H26" s="231"/>
    </row>
    <row r="27" spans="2:20" ht="15" customHeight="1" x14ac:dyDescent="0.15">
      <c r="B27" s="118"/>
      <c r="C27" s="124"/>
      <c r="D27" s="124"/>
      <c r="E27" s="124"/>
      <c r="F27" s="124"/>
      <c r="G27" s="124"/>
      <c r="H27" s="124"/>
      <c r="I27" s="124"/>
      <c r="J27" s="124"/>
      <c r="K27" s="124"/>
      <c r="L27" s="124"/>
      <c r="M27" s="124"/>
      <c r="N27" s="124"/>
      <c r="O27" s="124"/>
      <c r="P27" s="124"/>
      <c r="Q27" s="124"/>
      <c r="R27" s="125"/>
    </row>
    <row r="28" spans="2:20" ht="15" customHeight="1" x14ac:dyDescent="0.15">
      <c r="B28" s="119"/>
      <c r="R28" s="120"/>
    </row>
    <row r="29" spans="2:20" ht="15" customHeight="1" x14ac:dyDescent="0.15">
      <c r="B29" s="119"/>
      <c r="R29" s="120"/>
    </row>
    <row r="30" spans="2:20" ht="15" customHeight="1" x14ac:dyDescent="0.15">
      <c r="B30" s="119"/>
      <c r="R30" s="120"/>
    </row>
    <row r="31" spans="2:20" ht="15" customHeight="1" x14ac:dyDescent="0.15">
      <c r="B31" s="119"/>
      <c r="R31" s="120"/>
    </row>
    <row r="32" spans="2:20" ht="15" customHeight="1" x14ac:dyDescent="0.15">
      <c r="B32" s="119"/>
      <c r="R32" s="120"/>
    </row>
    <row r="33" spans="2:18" ht="15" customHeight="1" x14ac:dyDescent="0.15">
      <c r="B33" s="119"/>
      <c r="R33" s="120"/>
    </row>
    <row r="34" spans="2:18" ht="15" customHeight="1" x14ac:dyDescent="0.15">
      <c r="B34" s="119"/>
      <c r="R34" s="120"/>
    </row>
    <row r="35" spans="2:18" ht="15" customHeight="1" x14ac:dyDescent="0.15">
      <c r="B35" s="119"/>
      <c r="R35" s="120"/>
    </row>
    <row r="36" spans="2:18" ht="15" customHeight="1" x14ac:dyDescent="0.15">
      <c r="B36" s="119"/>
      <c r="R36" s="120"/>
    </row>
    <row r="37" spans="2:18" ht="15" customHeight="1" x14ac:dyDescent="0.15">
      <c r="B37" s="119"/>
      <c r="R37" s="120"/>
    </row>
    <row r="38" spans="2:18" ht="15" customHeight="1" x14ac:dyDescent="0.15">
      <c r="B38" s="119"/>
      <c r="R38" s="120"/>
    </row>
    <row r="39" spans="2:18" ht="15" customHeight="1" x14ac:dyDescent="0.15">
      <c r="B39" s="119"/>
      <c r="R39" s="120"/>
    </row>
    <row r="40" spans="2:18" ht="15" customHeight="1" x14ac:dyDescent="0.15">
      <c r="B40" s="119"/>
      <c r="R40" s="120"/>
    </row>
    <row r="41" spans="2:18" ht="15" customHeight="1" x14ac:dyDescent="0.15">
      <c r="B41" s="119"/>
      <c r="R41" s="120"/>
    </row>
    <row r="42" spans="2:18" ht="15" customHeight="1" x14ac:dyDescent="0.15">
      <c r="B42" s="119"/>
      <c r="R42" s="120"/>
    </row>
    <row r="43" spans="2:18" ht="15" customHeight="1" x14ac:dyDescent="0.15">
      <c r="B43" s="119"/>
      <c r="R43" s="120"/>
    </row>
    <row r="44" spans="2:18" ht="15" customHeight="1" x14ac:dyDescent="0.15">
      <c r="B44" s="119"/>
      <c r="R44" s="120"/>
    </row>
    <row r="45" spans="2:18" ht="15" customHeight="1" x14ac:dyDescent="0.15">
      <c r="B45" s="119"/>
      <c r="R45" s="120"/>
    </row>
    <row r="46" spans="2:18" ht="15" customHeight="1" x14ac:dyDescent="0.15">
      <c r="B46" s="119"/>
      <c r="R46" s="120"/>
    </row>
    <row r="47" spans="2:18" ht="15" customHeight="1" x14ac:dyDescent="0.15">
      <c r="B47" s="119"/>
      <c r="R47" s="120"/>
    </row>
    <row r="48" spans="2:18" ht="15" customHeight="1" x14ac:dyDescent="0.15">
      <c r="B48" s="119"/>
      <c r="R48" s="120"/>
    </row>
    <row r="49" spans="1:18" ht="15" customHeight="1" x14ac:dyDescent="0.15">
      <c r="B49" s="119"/>
      <c r="R49" s="120"/>
    </row>
    <row r="50" spans="1:18" ht="15" customHeight="1" x14ac:dyDescent="0.15">
      <c r="B50" s="119"/>
      <c r="R50" s="120"/>
    </row>
    <row r="51" spans="1:18" ht="15" customHeight="1" x14ac:dyDescent="0.15">
      <c r="B51" s="119"/>
      <c r="R51" s="120"/>
    </row>
    <row r="52" spans="1:18" ht="15" customHeight="1" x14ac:dyDescent="0.15">
      <c r="B52" s="119"/>
      <c r="R52" s="120"/>
    </row>
    <row r="53" spans="1:18" ht="15" customHeight="1" x14ac:dyDescent="0.15">
      <c r="B53" s="119"/>
      <c r="R53" s="120"/>
    </row>
    <row r="54" spans="1:18" ht="15" customHeight="1" x14ac:dyDescent="0.15">
      <c r="B54" s="119"/>
      <c r="R54" s="120"/>
    </row>
    <row r="55" spans="1:18" ht="15" customHeight="1" x14ac:dyDescent="0.15">
      <c r="B55" s="119"/>
      <c r="R55" s="120"/>
    </row>
    <row r="56" spans="1:18" ht="15" customHeight="1" x14ac:dyDescent="0.15">
      <c r="B56" s="119"/>
      <c r="R56" s="120"/>
    </row>
    <row r="57" spans="1:18" ht="15" customHeight="1" x14ac:dyDescent="0.15">
      <c r="B57" s="119"/>
      <c r="R57" s="120"/>
    </row>
    <row r="58" spans="1:18" ht="15" customHeight="1" x14ac:dyDescent="0.15">
      <c r="B58" s="119"/>
      <c r="R58" s="120"/>
    </row>
    <row r="59" spans="1:18" ht="15" customHeight="1" x14ac:dyDescent="0.15">
      <c r="B59" s="119"/>
      <c r="R59" s="120"/>
    </row>
    <row r="60" spans="1:18" ht="15" customHeight="1" thickBot="1" x14ac:dyDescent="0.2">
      <c r="B60" s="121"/>
      <c r="C60" s="122"/>
      <c r="D60" s="122"/>
      <c r="E60" s="122"/>
      <c r="F60" s="122"/>
      <c r="G60" s="122"/>
      <c r="H60" s="122"/>
      <c r="I60" s="122"/>
      <c r="J60" s="122"/>
      <c r="K60" s="122"/>
      <c r="L60" s="122"/>
      <c r="M60" s="122"/>
      <c r="N60" s="122"/>
      <c r="O60" s="122"/>
      <c r="P60" s="122"/>
      <c r="Q60" s="122"/>
      <c r="R60" s="123"/>
    </row>
    <row r="61" spans="1:18" ht="10" customHeight="1" thickBot="1" x14ac:dyDescent="0.2"/>
    <row r="62" spans="1:18" ht="20" customHeight="1" thickBot="1" x14ac:dyDescent="0.2">
      <c r="A62" s="260" t="s">
        <v>12</v>
      </c>
      <c r="B62" s="261"/>
      <c r="C62" s="261"/>
      <c r="D62" s="261"/>
      <c r="E62" s="261"/>
      <c r="F62" s="261"/>
      <c r="G62" s="261"/>
      <c r="H62" s="261"/>
      <c r="I62" s="261"/>
      <c r="J62" s="261"/>
      <c r="K62" s="261"/>
      <c r="L62" s="261"/>
      <c r="M62" s="261"/>
      <c r="N62" s="261"/>
      <c r="O62" s="261"/>
      <c r="P62" s="261"/>
      <c r="Q62" s="261"/>
      <c r="R62" s="262"/>
    </row>
    <row r="63" spans="1:18" ht="5" customHeight="1" thickBot="1" x14ac:dyDescent="0.2">
      <c r="B63" s="60"/>
    </row>
    <row r="64" spans="1:18" ht="20" customHeight="1" thickBot="1" x14ac:dyDescent="0.2">
      <c r="B64" s="60"/>
      <c r="E64" s="96" t="s">
        <v>119</v>
      </c>
      <c r="F64" s="96" t="s">
        <v>120</v>
      </c>
      <c r="G64" s="96" t="s">
        <v>121</v>
      </c>
      <c r="H64" s="96" t="s">
        <v>122</v>
      </c>
      <c r="I64" s="96" t="s">
        <v>123</v>
      </c>
    </row>
    <row r="65" spans="1:20" ht="20" customHeight="1" x14ac:dyDescent="0.15">
      <c r="A65" s="244" t="s">
        <v>7</v>
      </c>
      <c r="B65" s="244"/>
      <c r="C65" s="244"/>
      <c r="D65" s="244"/>
      <c r="E65" s="98">
        <v>6</v>
      </c>
      <c r="F65" s="98">
        <v>5.5</v>
      </c>
      <c r="G65" s="98">
        <v>5</v>
      </c>
      <c r="H65" s="98">
        <v>6</v>
      </c>
      <c r="I65" s="98">
        <v>3</v>
      </c>
    </row>
    <row r="66" spans="1:20" ht="20" customHeight="1" x14ac:dyDescent="0.15">
      <c r="A66" s="245" t="s">
        <v>8</v>
      </c>
      <c r="B66" s="245"/>
      <c r="C66" s="245"/>
      <c r="D66" s="245"/>
      <c r="E66" s="99">
        <v>5</v>
      </c>
      <c r="F66" s="99">
        <v>5</v>
      </c>
      <c r="G66" s="99">
        <v>7</v>
      </c>
      <c r="H66" s="99">
        <v>2</v>
      </c>
      <c r="I66" s="99">
        <v>7</v>
      </c>
    </row>
    <row r="67" spans="1:20" ht="20" customHeight="1" thickBot="1" x14ac:dyDescent="0.2">
      <c r="A67" s="228" t="s">
        <v>9</v>
      </c>
      <c r="B67" s="228"/>
      <c r="C67" s="228"/>
      <c r="D67" s="228"/>
      <c r="E67" s="100">
        <v>4</v>
      </c>
      <c r="F67" s="100">
        <v>1</v>
      </c>
      <c r="G67" s="100">
        <v>5</v>
      </c>
      <c r="H67" s="100">
        <v>3</v>
      </c>
      <c r="I67" s="100">
        <v>4</v>
      </c>
    </row>
    <row r="68" spans="1:20" ht="5" customHeight="1" thickBot="1" x14ac:dyDescent="0.2">
      <c r="B68" s="60"/>
    </row>
    <row r="69" spans="1:20" ht="20" customHeight="1" thickBot="1" x14ac:dyDescent="0.2">
      <c r="B69" s="229" t="s">
        <v>11</v>
      </c>
      <c r="C69" s="230"/>
      <c r="D69" s="230"/>
      <c r="E69" s="230"/>
      <c r="F69" s="230"/>
      <c r="G69" s="231"/>
    </row>
    <row r="70" spans="1:20" ht="20" customHeight="1" x14ac:dyDescent="0.15">
      <c r="B70" s="232"/>
      <c r="C70" s="233"/>
      <c r="D70" s="233"/>
      <c r="E70" s="233"/>
      <c r="F70" s="233"/>
      <c r="G70" s="233"/>
      <c r="H70" s="233"/>
      <c r="I70" s="234"/>
    </row>
    <row r="71" spans="1:20" ht="20" customHeight="1" x14ac:dyDescent="0.15">
      <c r="B71" s="235"/>
      <c r="C71" s="236"/>
      <c r="D71" s="236"/>
      <c r="E71" s="236"/>
      <c r="F71" s="236"/>
      <c r="G71" s="236"/>
      <c r="H71" s="236"/>
      <c r="I71" s="237"/>
    </row>
    <row r="72" spans="1:20" ht="20" customHeight="1" x14ac:dyDescent="0.2">
      <c r="B72" s="235"/>
      <c r="C72" s="236"/>
      <c r="D72" s="236"/>
      <c r="E72" s="236"/>
      <c r="F72" s="236"/>
      <c r="G72" s="236"/>
      <c r="H72" s="236"/>
      <c r="I72" s="237"/>
      <c r="T72" s="58"/>
    </row>
    <row r="73" spans="1:20" ht="20" customHeight="1" thickBot="1" x14ac:dyDescent="0.2">
      <c r="B73" s="238"/>
      <c r="C73" s="239"/>
      <c r="D73" s="239"/>
      <c r="E73" s="239"/>
      <c r="F73" s="239"/>
      <c r="G73" s="239"/>
      <c r="H73" s="239"/>
      <c r="I73" s="240"/>
    </row>
    <row r="74" spans="1:20" ht="5" customHeight="1" thickBot="1" x14ac:dyDescent="0.2">
      <c r="B74" s="97"/>
      <c r="C74" s="97"/>
      <c r="D74" s="97"/>
      <c r="E74" s="97"/>
      <c r="F74" s="97"/>
      <c r="G74" s="97"/>
      <c r="H74" s="97"/>
      <c r="I74" s="97"/>
    </row>
    <row r="75" spans="1:20" ht="20" customHeight="1" thickBot="1" x14ac:dyDescent="0.2">
      <c r="B75" s="241" t="s">
        <v>10</v>
      </c>
      <c r="C75" s="242"/>
      <c r="D75" s="242"/>
      <c r="E75" s="242"/>
      <c r="F75" s="242"/>
      <c r="G75" s="242"/>
      <c r="H75" s="243"/>
    </row>
    <row r="76" spans="1:20" ht="60" customHeight="1" thickBot="1" x14ac:dyDescent="0.2">
      <c r="B76" s="247"/>
      <c r="C76" s="248"/>
      <c r="D76" s="248"/>
      <c r="E76" s="248"/>
      <c r="F76" s="248"/>
      <c r="G76" s="248"/>
      <c r="H76" s="248"/>
      <c r="I76" s="248"/>
      <c r="J76" s="248"/>
      <c r="K76" s="248"/>
      <c r="L76" s="248"/>
      <c r="M76" s="248"/>
      <c r="N76" s="248"/>
      <c r="O76" s="248"/>
      <c r="P76" s="248"/>
      <c r="Q76" s="248"/>
      <c r="R76" s="249"/>
    </row>
    <row r="77" spans="1:20" ht="5" customHeight="1" thickBot="1" x14ac:dyDescent="0.2"/>
    <row r="78" spans="1:20" ht="15" customHeight="1" thickBot="1" x14ac:dyDescent="0.2">
      <c r="B78" s="229" t="s">
        <v>92</v>
      </c>
      <c r="C78" s="230"/>
      <c r="D78" s="230"/>
      <c r="E78" s="230"/>
      <c r="F78" s="230"/>
      <c r="G78" s="230"/>
      <c r="H78" s="231"/>
    </row>
    <row r="79" spans="1:20" ht="15" customHeight="1" x14ac:dyDescent="0.15">
      <c r="B79" s="118"/>
      <c r="C79" s="124"/>
      <c r="D79" s="124"/>
      <c r="E79" s="124"/>
      <c r="F79" s="124"/>
      <c r="G79" s="124"/>
      <c r="H79" s="124"/>
      <c r="I79" s="124"/>
      <c r="J79" s="124"/>
      <c r="K79" s="124"/>
      <c r="L79" s="124"/>
      <c r="M79" s="124"/>
      <c r="N79" s="124"/>
      <c r="O79" s="124"/>
      <c r="P79" s="124"/>
      <c r="Q79" s="124"/>
      <c r="R79" s="125"/>
    </row>
    <row r="80" spans="1:20" ht="15" customHeight="1" x14ac:dyDescent="0.15">
      <c r="B80" s="119"/>
      <c r="R80" s="120"/>
    </row>
    <row r="81" spans="2:18" ht="15" customHeight="1" x14ac:dyDescent="0.15">
      <c r="B81" s="119"/>
      <c r="R81" s="120"/>
    </row>
    <row r="82" spans="2:18" ht="15" customHeight="1" x14ac:dyDescent="0.15">
      <c r="B82" s="119"/>
      <c r="R82" s="120"/>
    </row>
    <row r="83" spans="2:18" ht="15" customHeight="1" x14ac:dyDescent="0.15">
      <c r="B83" s="119"/>
      <c r="R83" s="120"/>
    </row>
    <row r="84" spans="2:18" ht="15" customHeight="1" x14ac:dyDescent="0.15">
      <c r="B84" s="119"/>
      <c r="R84" s="120"/>
    </row>
    <row r="85" spans="2:18" ht="15" customHeight="1" x14ac:dyDescent="0.15">
      <c r="B85" s="119"/>
      <c r="R85" s="120"/>
    </row>
    <row r="86" spans="2:18" ht="15" customHeight="1" x14ac:dyDescent="0.15">
      <c r="B86" s="119"/>
      <c r="R86" s="120"/>
    </row>
    <row r="87" spans="2:18" ht="15" customHeight="1" x14ac:dyDescent="0.15">
      <c r="B87" s="119"/>
      <c r="R87" s="120"/>
    </row>
    <row r="88" spans="2:18" ht="15" customHeight="1" x14ac:dyDescent="0.15">
      <c r="B88" s="119"/>
      <c r="R88" s="120"/>
    </row>
    <row r="89" spans="2:18" ht="15" customHeight="1" x14ac:dyDescent="0.15">
      <c r="B89" s="119"/>
      <c r="R89" s="120"/>
    </row>
    <row r="90" spans="2:18" ht="15" customHeight="1" x14ac:dyDescent="0.15">
      <c r="B90" s="119"/>
      <c r="R90" s="120"/>
    </row>
    <row r="91" spans="2:18" ht="15" customHeight="1" x14ac:dyDescent="0.15">
      <c r="B91" s="119"/>
      <c r="R91" s="120"/>
    </row>
    <row r="92" spans="2:18" ht="15" customHeight="1" x14ac:dyDescent="0.15">
      <c r="B92" s="119"/>
      <c r="R92" s="120"/>
    </row>
    <row r="93" spans="2:18" ht="15" customHeight="1" x14ac:dyDescent="0.15">
      <c r="B93" s="119"/>
      <c r="R93" s="120"/>
    </row>
    <row r="94" spans="2:18" ht="15" customHeight="1" x14ac:dyDescent="0.15">
      <c r="B94" s="119"/>
      <c r="R94" s="120"/>
    </row>
    <row r="95" spans="2:18" ht="15" customHeight="1" x14ac:dyDescent="0.15">
      <c r="B95" s="119"/>
      <c r="R95" s="120"/>
    </row>
    <row r="96" spans="2:18" ht="15" customHeight="1" x14ac:dyDescent="0.15">
      <c r="B96" s="119"/>
      <c r="R96" s="120"/>
    </row>
    <row r="97" spans="2:18" ht="15" customHeight="1" x14ac:dyDescent="0.15">
      <c r="B97" s="119"/>
      <c r="R97" s="120"/>
    </row>
    <row r="98" spans="2:18" ht="15" customHeight="1" x14ac:dyDescent="0.15">
      <c r="B98" s="119"/>
      <c r="R98" s="120"/>
    </row>
    <row r="99" spans="2:18" ht="15" customHeight="1" x14ac:dyDescent="0.15">
      <c r="B99" s="119"/>
      <c r="R99" s="120"/>
    </row>
    <row r="100" spans="2:18" ht="15" customHeight="1" x14ac:dyDescent="0.15">
      <c r="B100" s="119"/>
      <c r="R100" s="120"/>
    </row>
    <row r="101" spans="2:18" ht="15" customHeight="1" x14ac:dyDescent="0.15">
      <c r="B101" s="119"/>
      <c r="R101" s="120"/>
    </row>
    <row r="102" spans="2:18" ht="15" customHeight="1" x14ac:dyDescent="0.15">
      <c r="B102" s="119"/>
      <c r="R102" s="120"/>
    </row>
    <row r="103" spans="2:18" ht="15" customHeight="1" x14ac:dyDescent="0.15">
      <c r="B103" s="119"/>
      <c r="R103" s="120"/>
    </row>
    <row r="104" spans="2:18" ht="15" customHeight="1" x14ac:dyDescent="0.15">
      <c r="B104" s="119"/>
      <c r="R104" s="120"/>
    </row>
    <row r="105" spans="2:18" ht="15" customHeight="1" x14ac:dyDescent="0.15">
      <c r="B105" s="119"/>
      <c r="R105" s="120"/>
    </row>
    <row r="106" spans="2:18" ht="15" customHeight="1" x14ac:dyDescent="0.15">
      <c r="B106" s="119"/>
      <c r="R106" s="120"/>
    </row>
    <row r="107" spans="2:18" ht="15" customHeight="1" x14ac:dyDescent="0.15">
      <c r="B107" s="119"/>
      <c r="R107" s="120"/>
    </row>
    <row r="108" spans="2:18" ht="15" customHeight="1" x14ac:dyDescent="0.15">
      <c r="B108" s="119"/>
      <c r="R108" s="120"/>
    </row>
    <row r="109" spans="2:18" ht="15" customHeight="1" x14ac:dyDescent="0.15">
      <c r="B109" s="119"/>
      <c r="R109" s="120"/>
    </row>
    <row r="110" spans="2:18" ht="15" customHeight="1" x14ac:dyDescent="0.15">
      <c r="B110" s="119"/>
      <c r="R110" s="120"/>
    </row>
    <row r="111" spans="2:18" ht="15" customHeight="1" x14ac:dyDescent="0.15">
      <c r="B111" s="119"/>
      <c r="R111" s="120"/>
    </row>
    <row r="112" spans="2:18" ht="15" customHeight="1" thickBot="1" x14ac:dyDescent="0.2">
      <c r="B112" s="121"/>
      <c r="C112" s="122"/>
      <c r="D112" s="122"/>
      <c r="E112" s="122"/>
      <c r="F112" s="122"/>
      <c r="G112" s="122"/>
      <c r="H112" s="122"/>
      <c r="I112" s="122"/>
      <c r="J112" s="122"/>
      <c r="K112" s="122"/>
      <c r="L112" s="122"/>
      <c r="M112" s="122"/>
      <c r="N112" s="122"/>
      <c r="O112" s="122"/>
      <c r="P112" s="122"/>
      <c r="Q112" s="122"/>
      <c r="R112" s="123"/>
    </row>
    <row r="113" spans="1:18" ht="10" customHeight="1" thickBot="1" x14ac:dyDescent="0.2"/>
    <row r="114" spans="1:18" ht="20" customHeight="1" thickBot="1" x14ac:dyDescent="0.2">
      <c r="A114" s="260" t="s">
        <v>13</v>
      </c>
      <c r="B114" s="261"/>
      <c r="C114" s="261"/>
      <c r="D114" s="261"/>
      <c r="E114" s="261"/>
      <c r="F114" s="261"/>
      <c r="G114" s="261"/>
      <c r="H114" s="261"/>
      <c r="I114" s="261"/>
      <c r="J114" s="261"/>
      <c r="K114" s="261"/>
      <c r="L114" s="261"/>
      <c r="M114" s="261"/>
      <c r="N114" s="261"/>
      <c r="O114" s="261"/>
      <c r="P114" s="261"/>
      <c r="Q114" s="261"/>
      <c r="R114" s="262"/>
    </row>
    <row r="115" spans="1:18" ht="5" customHeight="1" thickBot="1" x14ac:dyDescent="0.2">
      <c r="B115" s="60"/>
    </row>
    <row r="116" spans="1:18" ht="20" customHeight="1" thickBot="1" x14ac:dyDescent="0.2">
      <c r="B116" s="60"/>
      <c r="E116" s="96" t="s">
        <v>119</v>
      </c>
      <c r="F116" s="96" t="s">
        <v>120</v>
      </c>
      <c r="G116" s="96" t="s">
        <v>121</v>
      </c>
      <c r="H116" s="96" t="s">
        <v>122</v>
      </c>
      <c r="I116" s="96" t="s">
        <v>123</v>
      </c>
    </row>
    <row r="117" spans="1:18" ht="20" customHeight="1" x14ac:dyDescent="0.15">
      <c r="A117" s="244" t="s">
        <v>7</v>
      </c>
      <c r="B117" s="244"/>
      <c r="C117" s="244"/>
      <c r="D117" s="244"/>
      <c r="E117" s="98">
        <v>6</v>
      </c>
      <c r="F117" s="98">
        <v>5.5</v>
      </c>
      <c r="G117" s="98">
        <v>5</v>
      </c>
      <c r="H117" s="98">
        <v>3</v>
      </c>
      <c r="I117" s="98">
        <v>3</v>
      </c>
    </row>
    <row r="118" spans="1:18" ht="20" customHeight="1" x14ac:dyDescent="0.15">
      <c r="A118" s="245" t="s">
        <v>8</v>
      </c>
      <c r="B118" s="245"/>
      <c r="C118" s="245"/>
      <c r="D118" s="245"/>
      <c r="E118" s="99">
        <v>5</v>
      </c>
      <c r="F118" s="99">
        <v>5</v>
      </c>
      <c r="G118" s="99">
        <v>7</v>
      </c>
      <c r="H118" s="99">
        <v>2</v>
      </c>
      <c r="I118" s="99">
        <v>7</v>
      </c>
    </row>
    <row r="119" spans="1:18" ht="20" customHeight="1" thickBot="1" x14ac:dyDescent="0.2">
      <c r="A119" s="228" t="s">
        <v>9</v>
      </c>
      <c r="B119" s="228"/>
      <c r="C119" s="228"/>
      <c r="D119" s="228"/>
      <c r="E119" s="100">
        <v>4</v>
      </c>
      <c r="F119" s="100">
        <v>1</v>
      </c>
      <c r="G119" s="100">
        <v>5</v>
      </c>
      <c r="H119" s="100">
        <v>4</v>
      </c>
      <c r="I119" s="100">
        <v>4</v>
      </c>
    </row>
    <row r="120" spans="1:18" ht="5" customHeight="1" thickBot="1" x14ac:dyDescent="0.2">
      <c r="B120" s="60"/>
    </row>
    <row r="121" spans="1:18" ht="20" customHeight="1" thickBot="1" x14ac:dyDescent="0.2">
      <c r="B121" s="229" t="s">
        <v>11</v>
      </c>
      <c r="C121" s="230"/>
      <c r="D121" s="230"/>
      <c r="E121" s="230"/>
      <c r="F121" s="230"/>
      <c r="G121" s="231"/>
    </row>
    <row r="122" spans="1:18" ht="20" customHeight="1" x14ac:dyDescent="0.15">
      <c r="B122" s="232"/>
      <c r="C122" s="233"/>
      <c r="D122" s="233"/>
      <c r="E122" s="233"/>
      <c r="F122" s="233"/>
      <c r="G122" s="233"/>
      <c r="H122" s="233"/>
      <c r="I122" s="234"/>
    </row>
    <row r="123" spans="1:18" ht="20" customHeight="1" x14ac:dyDescent="0.15">
      <c r="B123" s="235"/>
      <c r="C123" s="236"/>
      <c r="D123" s="236"/>
      <c r="E123" s="236"/>
      <c r="F123" s="236"/>
      <c r="G123" s="236"/>
      <c r="H123" s="236"/>
      <c r="I123" s="237"/>
    </row>
    <row r="124" spans="1:18" ht="20" customHeight="1" x14ac:dyDescent="0.15">
      <c r="B124" s="235"/>
      <c r="C124" s="236"/>
      <c r="D124" s="236"/>
      <c r="E124" s="236"/>
      <c r="F124" s="236"/>
      <c r="G124" s="236"/>
      <c r="H124" s="236"/>
      <c r="I124" s="237"/>
    </row>
    <row r="125" spans="1:18" ht="20" customHeight="1" thickBot="1" x14ac:dyDescent="0.2">
      <c r="B125" s="238"/>
      <c r="C125" s="239"/>
      <c r="D125" s="239"/>
      <c r="E125" s="239"/>
      <c r="F125" s="239"/>
      <c r="G125" s="239"/>
      <c r="H125" s="239"/>
      <c r="I125" s="240"/>
    </row>
    <row r="126" spans="1:18" ht="5" customHeight="1" thickBot="1" x14ac:dyDescent="0.2">
      <c r="B126" s="97"/>
      <c r="C126" s="97"/>
      <c r="D126" s="97"/>
      <c r="E126" s="97"/>
      <c r="F126" s="97"/>
      <c r="G126" s="97"/>
      <c r="H126" s="97"/>
      <c r="I126" s="97"/>
    </row>
    <row r="127" spans="1:18" ht="20" customHeight="1" thickBot="1" x14ac:dyDescent="0.2">
      <c r="B127" s="241" t="s">
        <v>10</v>
      </c>
      <c r="C127" s="242"/>
      <c r="D127" s="242"/>
      <c r="E127" s="242"/>
      <c r="F127" s="242"/>
      <c r="G127" s="242"/>
      <c r="H127" s="243"/>
    </row>
    <row r="128" spans="1:18" ht="60" customHeight="1" thickBot="1" x14ac:dyDescent="0.2">
      <c r="B128" s="247"/>
      <c r="C128" s="248"/>
      <c r="D128" s="248"/>
      <c r="E128" s="248"/>
      <c r="F128" s="248"/>
      <c r="G128" s="248"/>
      <c r="H128" s="248"/>
      <c r="I128" s="248"/>
      <c r="J128" s="248"/>
      <c r="K128" s="248"/>
      <c r="L128" s="248"/>
      <c r="M128" s="248"/>
      <c r="N128" s="248"/>
      <c r="O128" s="248"/>
      <c r="P128" s="248"/>
      <c r="Q128" s="248"/>
      <c r="R128" s="249"/>
    </row>
    <row r="129" spans="2:18" ht="5" customHeight="1" thickBot="1" x14ac:dyDescent="0.2"/>
    <row r="130" spans="2:18" ht="15" customHeight="1" thickBot="1" x14ac:dyDescent="0.2">
      <c r="B130" s="229" t="s">
        <v>92</v>
      </c>
      <c r="C130" s="230"/>
      <c r="D130" s="230"/>
      <c r="E130" s="230"/>
      <c r="F130" s="230"/>
      <c r="G130" s="230"/>
      <c r="H130" s="231"/>
    </row>
    <row r="131" spans="2:18" ht="15" customHeight="1" x14ac:dyDescent="0.15">
      <c r="B131" s="118"/>
      <c r="C131" s="124"/>
      <c r="D131" s="124"/>
      <c r="E131" s="124"/>
      <c r="F131" s="124"/>
      <c r="G131" s="124"/>
      <c r="H131" s="124"/>
      <c r="I131" s="124"/>
      <c r="J131" s="124"/>
      <c r="K131" s="124"/>
      <c r="L131" s="124"/>
      <c r="M131" s="124"/>
      <c r="N131" s="124"/>
      <c r="O131" s="124"/>
      <c r="P131" s="124"/>
      <c r="Q131" s="124"/>
      <c r="R131" s="125"/>
    </row>
    <row r="132" spans="2:18" ht="15" customHeight="1" x14ac:dyDescent="0.15">
      <c r="B132" s="119"/>
      <c r="R132" s="120"/>
    </row>
    <row r="133" spans="2:18" ht="15" customHeight="1" x14ac:dyDescent="0.15">
      <c r="B133" s="119"/>
      <c r="R133" s="120"/>
    </row>
    <row r="134" spans="2:18" ht="15" customHeight="1" x14ac:dyDescent="0.15">
      <c r="B134" s="119"/>
      <c r="R134" s="120"/>
    </row>
    <row r="135" spans="2:18" ht="15" customHeight="1" x14ac:dyDescent="0.15">
      <c r="B135" s="119"/>
      <c r="R135" s="120"/>
    </row>
    <row r="136" spans="2:18" ht="15" customHeight="1" x14ac:dyDescent="0.15">
      <c r="B136" s="119"/>
      <c r="R136" s="120"/>
    </row>
    <row r="137" spans="2:18" ht="15" customHeight="1" x14ac:dyDescent="0.15">
      <c r="B137" s="119"/>
      <c r="R137" s="120"/>
    </row>
    <row r="138" spans="2:18" ht="15" customHeight="1" x14ac:dyDescent="0.15">
      <c r="B138" s="119"/>
      <c r="R138" s="120"/>
    </row>
    <row r="139" spans="2:18" ht="15" customHeight="1" x14ac:dyDescent="0.15">
      <c r="B139" s="119"/>
      <c r="R139" s="120"/>
    </row>
    <row r="140" spans="2:18" ht="15" customHeight="1" x14ac:dyDescent="0.15">
      <c r="B140" s="119"/>
      <c r="R140" s="120"/>
    </row>
    <row r="141" spans="2:18" ht="15" customHeight="1" x14ac:dyDescent="0.15">
      <c r="B141" s="119"/>
      <c r="R141" s="120"/>
    </row>
    <row r="142" spans="2:18" ht="15" customHeight="1" x14ac:dyDescent="0.15">
      <c r="B142" s="119"/>
      <c r="R142" s="120"/>
    </row>
    <row r="143" spans="2:18" ht="15" customHeight="1" x14ac:dyDescent="0.15">
      <c r="B143" s="119"/>
      <c r="R143" s="120"/>
    </row>
    <row r="144" spans="2:18" ht="15" customHeight="1" x14ac:dyDescent="0.15">
      <c r="B144" s="119"/>
      <c r="R144" s="120"/>
    </row>
    <row r="145" spans="2:18" ht="15" customHeight="1" x14ac:dyDescent="0.15">
      <c r="B145" s="119"/>
      <c r="R145" s="120"/>
    </row>
    <row r="146" spans="2:18" ht="15" customHeight="1" x14ac:dyDescent="0.15">
      <c r="B146" s="119"/>
      <c r="R146" s="120"/>
    </row>
    <row r="147" spans="2:18" ht="15" customHeight="1" x14ac:dyDescent="0.15">
      <c r="B147" s="119"/>
      <c r="R147" s="120"/>
    </row>
    <row r="148" spans="2:18" ht="15" customHeight="1" x14ac:dyDescent="0.15">
      <c r="B148" s="119"/>
      <c r="R148" s="120"/>
    </row>
    <row r="149" spans="2:18" ht="15" customHeight="1" x14ac:dyDescent="0.15">
      <c r="B149" s="119"/>
      <c r="R149" s="120"/>
    </row>
    <row r="150" spans="2:18" ht="15" customHeight="1" x14ac:dyDescent="0.15">
      <c r="B150" s="119"/>
      <c r="R150" s="120"/>
    </row>
    <row r="151" spans="2:18" ht="15" customHeight="1" x14ac:dyDescent="0.15">
      <c r="B151" s="119"/>
      <c r="R151" s="120"/>
    </row>
    <row r="152" spans="2:18" ht="15" customHeight="1" x14ac:dyDescent="0.15">
      <c r="B152" s="119"/>
      <c r="R152" s="120"/>
    </row>
    <row r="153" spans="2:18" ht="15" customHeight="1" x14ac:dyDescent="0.15">
      <c r="B153" s="119"/>
      <c r="R153" s="120"/>
    </row>
    <row r="154" spans="2:18" ht="15" customHeight="1" x14ac:dyDescent="0.15">
      <c r="B154" s="119"/>
      <c r="R154" s="120"/>
    </row>
    <row r="155" spans="2:18" ht="15" customHeight="1" x14ac:dyDescent="0.15">
      <c r="B155" s="119"/>
      <c r="R155" s="120"/>
    </row>
    <row r="156" spans="2:18" ht="15" customHeight="1" x14ac:dyDescent="0.15">
      <c r="B156" s="119"/>
      <c r="R156" s="120"/>
    </row>
    <row r="157" spans="2:18" ht="15" customHeight="1" x14ac:dyDescent="0.15">
      <c r="B157" s="119"/>
      <c r="R157" s="120"/>
    </row>
    <row r="158" spans="2:18" ht="15" customHeight="1" x14ac:dyDescent="0.15">
      <c r="B158" s="119"/>
      <c r="R158" s="120"/>
    </row>
    <row r="159" spans="2:18" ht="15" customHeight="1" x14ac:dyDescent="0.15">
      <c r="B159" s="119"/>
      <c r="R159" s="120"/>
    </row>
    <row r="160" spans="2:18" ht="15" customHeight="1" x14ac:dyDescent="0.15">
      <c r="B160" s="119"/>
      <c r="R160" s="120"/>
    </row>
    <row r="161" spans="1:18" ht="15" customHeight="1" x14ac:dyDescent="0.15">
      <c r="B161" s="119"/>
      <c r="R161" s="120"/>
    </row>
    <row r="162" spans="1:18" ht="15" customHeight="1" x14ac:dyDescent="0.15">
      <c r="B162" s="119"/>
      <c r="R162" s="120"/>
    </row>
    <row r="163" spans="1:18" ht="15" customHeight="1" x14ac:dyDescent="0.15">
      <c r="B163" s="119"/>
      <c r="R163" s="120"/>
    </row>
    <row r="164" spans="1:18" ht="15" customHeight="1" thickBot="1" x14ac:dyDescent="0.2">
      <c r="B164" s="121"/>
      <c r="C164" s="122"/>
      <c r="D164" s="122"/>
      <c r="E164" s="122"/>
      <c r="F164" s="122"/>
      <c r="G164" s="122"/>
      <c r="H164" s="122"/>
      <c r="I164" s="122"/>
      <c r="J164" s="122"/>
      <c r="K164" s="122"/>
      <c r="L164" s="122"/>
      <c r="M164" s="122"/>
      <c r="N164" s="122"/>
      <c r="O164" s="122"/>
      <c r="P164" s="122"/>
      <c r="Q164" s="122"/>
      <c r="R164" s="123"/>
    </row>
    <row r="165" spans="1:18" ht="10" customHeight="1" thickBot="1" x14ac:dyDescent="0.2"/>
    <row r="166" spans="1:18" ht="20" customHeight="1" thickBot="1" x14ac:dyDescent="0.2">
      <c r="A166" s="260" t="s">
        <v>14</v>
      </c>
      <c r="B166" s="261"/>
      <c r="C166" s="261"/>
      <c r="D166" s="261"/>
      <c r="E166" s="261"/>
      <c r="F166" s="261"/>
      <c r="G166" s="261"/>
      <c r="H166" s="261"/>
      <c r="I166" s="261"/>
      <c r="J166" s="261"/>
      <c r="K166" s="261"/>
      <c r="L166" s="261"/>
      <c r="M166" s="261"/>
      <c r="N166" s="261"/>
      <c r="O166" s="261"/>
      <c r="P166" s="261"/>
      <c r="Q166" s="261"/>
      <c r="R166" s="262"/>
    </row>
    <row r="167" spans="1:18" ht="5" customHeight="1" thickBot="1" x14ac:dyDescent="0.2">
      <c r="B167" s="60"/>
    </row>
    <row r="168" spans="1:18" ht="20" customHeight="1" thickBot="1" x14ac:dyDescent="0.2">
      <c r="B168" s="60"/>
      <c r="E168" s="96" t="s">
        <v>119</v>
      </c>
      <c r="F168" s="96" t="s">
        <v>120</v>
      </c>
      <c r="G168" s="96" t="s">
        <v>121</v>
      </c>
      <c r="H168" s="96" t="s">
        <v>122</v>
      </c>
      <c r="I168" s="96" t="s">
        <v>123</v>
      </c>
    </row>
    <row r="169" spans="1:18" ht="20" customHeight="1" x14ac:dyDescent="0.15">
      <c r="A169" s="244" t="s">
        <v>7</v>
      </c>
      <c r="B169" s="244"/>
      <c r="C169" s="244"/>
      <c r="D169" s="244"/>
      <c r="E169" s="98">
        <v>6</v>
      </c>
      <c r="F169" s="98">
        <v>1</v>
      </c>
      <c r="G169" s="98">
        <v>3</v>
      </c>
      <c r="H169" s="98">
        <v>3</v>
      </c>
      <c r="I169" s="98">
        <v>4</v>
      </c>
    </row>
    <row r="170" spans="1:18" ht="20" customHeight="1" x14ac:dyDescent="0.15">
      <c r="A170" s="245" t="s">
        <v>8</v>
      </c>
      <c r="B170" s="245"/>
      <c r="C170" s="245"/>
      <c r="D170" s="245"/>
      <c r="E170" s="99">
        <v>5</v>
      </c>
      <c r="F170" s="99">
        <v>4</v>
      </c>
      <c r="G170" s="99">
        <v>7</v>
      </c>
      <c r="H170" s="99">
        <v>5</v>
      </c>
      <c r="I170" s="99">
        <v>5</v>
      </c>
    </row>
    <row r="171" spans="1:18" ht="20" customHeight="1" thickBot="1" x14ac:dyDescent="0.2">
      <c r="A171" s="228" t="s">
        <v>9</v>
      </c>
      <c r="B171" s="228"/>
      <c r="C171" s="228"/>
      <c r="D171" s="228"/>
      <c r="E171" s="100">
        <v>2</v>
      </c>
      <c r="F171" s="100">
        <v>3</v>
      </c>
      <c r="G171" s="100">
        <v>3</v>
      </c>
      <c r="H171" s="100">
        <v>2</v>
      </c>
      <c r="I171" s="100">
        <v>3</v>
      </c>
    </row>
    <row r="172" spans="1:18" ht="5" customHeight="1" thickBot="1" x14ac:dyDescent="0.2">
      <c r="B172" s="60"/>
    </row>
    <row r="173" spans="1:18" ht="20" customHeight="1" thickBot="1" x14ac:dyDescent="0.2">
      <c r="B173" s="229" t="s">
        <v>11</v>
      </c>
      <c r="C173" s="230"/>
      <c r="D173" s="230"/>
      <c r="E173" s="230"/>
      <c r="F173" s="230"/>
      <c r="G173" s="231"/>
    </row>
    <row r="174" spans="1:18" ht="20" customHeight="1" x14ac:dyDescent="0.15">
      <c r="B174" s="232"/>
      <c r="C174" s="233"/>
      <c r="D174" s="233"/>
      <c r="E174" s="233"/>
      <c r="F174" s="233"/>
      <c r="G174" s="233"/>
      <c r="H174" s="233"/>
      <c r="I174" s="234"/>
    </row>
    <row r="175" spans="1:18" ht="20" customHeight="1" x14ac:dyDescent="0.15">
      <c r="B175" s="235"/>
      <c r="C175" s="236"/>
      <c r="D175" s="236"/>
      <c r="E175" s="236"/>
      <c r="F175" s="236"/>
      <c r="G175" s="236"/>
      <c r="H175" s="236"/>
      <c r="I175" s="237"/>
    </row>
    <row r="176" spans="1:18" ht="20" customHeight="1" x14ac:dyDescent="0.15">
      <c r="B176" s="235"/>
      <c r="C176" s="236"/>
      <c r="D176" s="236"/>
      <c r="E176" s="236"/>
      <c r="F176" s="236"/>
      <c r="G176" s="236"/>
      <c r="H176" s="236"/>
      <c r="I176" s="237"/>
    </row>
    <row r="177" spans="2:18" ht="20" customHeight="1" thickBot="1" x14ac:dyDescent="0.2">
      <c r="B177" s="238"/>
      <c r="C177" s="239"/>
      <c r="D177" s="239"/>
      <c r="E177" s="239"/>
      <c r="F177" s="239"/>
      <c r="G177" s="239"/>
      <c r="H177" s="239"/>
      <c r="I177" s="240"/>
    </row>
    <row r="178" spans="2:18" ht="5" customHeight="1" thickBot="1" x14ac:dyDescent="0.2">
      <c r="B178" s="97"/>
      <c r="C178" s="97"/>
      <c r="D178" s="97"/>
      <c r="E178" s="97"/>
      <c r="F178" s="97"/>
      <c r="G178" s="97"/>
      <c r="H178" s="97"/>
      <c r="I178" s="97"/>
    </row>
    <row r="179" spans="2:18" ht="20" customHeight="1" thickBot="1" x14ac:dyDescent="0.2">
      <c r="B179" s="241" t="s">
        <v>10</v>
      </c>
      <c r="C179" s="242"/>
      <c r="D179" s="242"/>
      <c r="E179" s="242"/>
      <c r="F179" s="242"/>
      <c r="G179" s="242"/>
      <c r="H179" s="243"/>
    </row>
    <row r="180" spans="2:18" ht="60" customHeight="1" thickBot="1" x14ac:dyDescent="0.2">
      <c r="B180" s="247"/>
      <c r="C180" s="248"/>
      <c r="D180" s="248"/>
      <c r="E180" s="248"/>
      <c r="F180" s="248"/>
      <c r="G180" s="248"/>
      <c r="H180" s="248"/>
      <c r="I180" s="248"/>
      <c r="J180" s="248"/>
      <c r="K180" s="248"/>
      <c r="L180" s="248"/>
      <c r="M180" s="248"/>
      <c r="N180" s="248"/>
      <c r="O180" s="248"/>
      <c r="P180" s="248"/>
      <c r="Q180" s="248"/>
      <c r="R180" s="249"/>
    </row>
    <row r="181" spans="2:18" ht="5" customHeight="1" thickBot="1" x14ac:dyDescent="0.2"/>
    <row r="182" spans="2:18" ht="15" customHeight="1" thickBot="1" x14ac:dyDescent="0.2">
      <c r="B182" s="229" t="s">
        <v>92</v>
      </c>
      <c r="C182" s="230"/>
      <c r="D182" s="230"/>
      <c r="E182" s="230"/>
      <c r="F182" s="230"/>
      <c r="G182" s="230"/>
      <c r="H182" s="231"/>
    </row>
    <row r="183" spans="2:18" ht="15" customHeight="1" x14ac:dyDescent="0.15">
      <c r="B183" s="118"/>
      <c r="C183" s="124"/>
      <c r="D183" s="124"/>
      <c r="E183" s="124"/>
      <c r="F183" s="124"/>
      <c r="G183" s="124"/>
      <c r="H183" s="124"/>
      <c r="I183" s="124"/>
      <c r="J183" s="124"/>
      <c r="K183" s="124"/>
      <c r="L183" s="124"/>
      <c r="M183" s="124"/>
      <c r="N183" s="124"/>
      <c r="O183" s="124"/>
      <c r="P183" s="124"/>
      <c r="Q183" s="124"/>
      <c r="R183" s="125"/>
    </row>
    <row r="184" spans="2:18" ht="15" customHeight="1" x14ac:dyDescent="0.15">
      <c r="B184" s="119"/>
      <c r="R184" s="120"/>
    </row>
    <row r="185" spans="2:18" ht="15" customHeight="1" x14ac:dyDescent="0.15">
      <c r="B185" s="119"/>
      <c r="R185" s="120"/>
    </row>
    <row r="186" spans="2:18" ht="15" customHeight="1" x14ac:dyDescent="0.15">
      <c r="B186" s="119"/>
      <c r="R186" s="120"/>
    </row>
    <row r="187" spans="2:18" ht="15" customHeight="1" x14ac:dyDescent="0.15">
      <c r="B187" s="119"/>
      <c r="R187" s="120"/>
    </row>
    <row r="188" spans="2:18" ht="15" customHeight="1" x14ac:dyDescent="0.15">
      <c r="B188" s="119"/>
      <c r="R188" s="120"/>
    </row>
    <row r="189" spans="2:18" ht="15" customHeight="1" x14ac:dyDescent="0.15">
      <c r="B189" s="119"/>
      <c r="R189" s="120"/>
    </row>
    <row r="190" spans="2:18" ht="15" customHeight="1" x14ac:dyDescent="0.15">
      <c r="B190" s="119"/>
      <c r="R190" s="120"/>
    </row>
    <row r="191" spans="2:18" ht="15" customHeight="1" x14ac:dyDescent="0.15">
      <c r="B191" s="119"/>
      <c r="R191" s="120"/>
    </row>
    <row r="192" spans="2:18" ht="15" customHeight="1" x14ac:dyDescent="0.15">
      <c r="B192" s="119"/>
      <c r="R192" s="120"/>
    </row>
    <row r="193" spans="2:18" ht="15" customHeight="1" x14ac:dyDescent="0.15">
      <c r="B193" s="119"/>
      <c r="R193" s="120"/>
    </row>
    <row r="194" spans="2:18" ht="15" customHeight="1" x14ac:dyDescent="0.15">
      <c r="B194" s="119"/>
      <c r="R194" s="120"/>
    </row>
    <row r="195" spans="2:18" ht="15" customHeight="1" x14ac:dyDescent="0.15">
      <c r="B195" s="119"/>
      <c r="R195" s="120"/>
    </row>
    <row r="196" spans="2:18" ht="15" customHeight="1" x14ac:dyDescent="0.15">
      <c r="B196" s="119"/>
      <c r="R196" s="120"/>
    </row>
    <row r="197" spans="2:18" ht="15" customHeight="1" x14ac:dyDescent="0.15">
      <c r="B197" s="119"/>
      <c r="R197" s="120"/>
    </row>
    <row r="198" spans="2:18" ht="15" customHeight="1" x14ac:dyDescent="0.15">
      <c r="B198" s="119"/>
      <c r="R198" s="120"/>
    </row>
    <row r="199" spans="2:18" ht="15" customHeight="1" x14ac:dyDescent="0.15">
      <c r="B199" s="119"/>
      <c r="R199" s="120"/>
    </row>
    <row r="200" spans="2:18" ht="15" customHeight="1" x14ac:dyDescent="0.15">
      <c r="B200" s="119"/>
      <c r="R200" s="120"/>
    </row>
    <row r="201" spans="2:18" ht="15" customHeight="1" x14ac:dyDescent="0.15">
      <c r="B201" s="119"/>
      <c r="R201" s="120"/>
    </row>
    <row r="202" spans="2:18" ht="15" customHeight="1" x14ac:dyDescent="0.15">
      <c r="B202" s="119"/>
      <c r="R202" s="120"/>
    </row>
    <row r="203" spans="2:18" ht="15" customHeight="1" x14ac:dyDescent="0.15">
      <c r="B203" s="119"/>
      <c r="R203" s="120"/>
    </row>
    <row r="204" spans="2:18" ht="15" customHeight="1" x14ac:dyDescent="0.15">
      <c r="B204" s="119"/>
      <c r="R204" s="120"/>
    </row>
    <row r="205" spans="2:18" ht="15" customHeight="1" x14ac:dyDescent="0.15">
      <c r="B205" s="119"/>
      <c r="R205" s="120"/>
    </row>
    <row r="206" spans="2:18" ht="15" customHeight="1" x14ac:dyDescent="0.15">
      <c r="B206" s="119"/>
      <c r="R206" s="120"/>
    </row>
    <row r="207" spans="2:18" ht="15" customHeight="1" x14ac:dyDescent="0.15">
      <c r="B207" s="119"/>
      <c r="R207" s="120"/>
    </row>
    <row r="208" spans="2:18" ht="15" customHeight="1" x14ac:dyDescent="0.15">
      <c r="B208" s="119"/>
      <c r="R208" s="120"/>
    </row>
    <row r="209" spans="1:18" ht="15" customHeight="1" x14ac:dyDescent="0.15">
      <c r="B209" s="119"/>
      <c r="R209" s="120"/>
    </row>
    <row r="210" spans="1:18" ht="15" customHeight="1" x14ac:dyDescent="0.15">
      <c r="B210" s="119"/>
      <c r="R210" s="120"/>
    </row>
    <row r="211" spans="1:18" ht="15" customHeight="1" x14ac:dyDescent="0.15">
      <c r="B211" s="119"/>
      <c r="R211" s="120"/>
    </row>
    <row r="212" spans="1:18" ht="15" customHeight="1" x14ac:dyDescent="0.15">
      <c r="B212" s="119"/>
      <c r="R212" s="120"/>
    </row>
    <row r="213" spans="1:18" ht="15" customHeight="1" x14ac:dyDescent="0.15">
      <c r="B213" s="119"/>
      <c r="R213" s="120"/>
    </row>
    <row r="214" spans="1:18" ht="15" customHeight="1" x14ac:dyDescent="0.15">
      <c r="B214" s="119"/>
      <c r="R214" s="120"/>
    </row>
    <row r="215" spans="1:18" ht="15" customHeight="1" x14ac:dyDescent="0.15">
      <c r="B215" s="119"/>
      <c r="R215" s="120"/>
    </row>
    <row r="216" spans="1:18" ht="15" customHeight="1" thickBot="1" x14ac:dyDescent="0.2">
      <c r="B216" s="121"/>
      <c r="C216" s="122"/>
      <c r="D216" s="122"/>
      <c r="E216" s="122"/>
      <c r="F216" s="122"/>
      <c r="G216" s="122"/>
      <c r="H216" s="122"/>
      <c r="I216" s="122"/>
      <c r="J216" s="122"/>
      <c r="K216" s="122"/>
      <c r="L216" s="122"/>
      <c r="M216" s="122"/>
      <c r="N216" s="122"/>
      <c r="O216" s="122"/>
      <c r="P216" s="122"/>
      <c r="Q216" s="122"/>
      <c r="R216" s="123"/>
    </row>
    <row r="217" spans="1:18" ht="10" customHeight="1" thickBot="1" x14ac:dyDescent="0.2"/>
    <row r="218" spans="1:18" ht="20" customHeight="1" thickBot="1" x14ac:dyDescent="0.2">
      <c r="A218" s="260" t="s">
        <v>15</v>
      </c>
      <c r="B218" s="261"/>
      <c r="C218" s="261"/>
      <c r="D218" s="261"/>
      <c r="E218" s="261"/>
      <c r="F218" s="261"/>
      <c r="G218" s="261"/>
      <c r="H218" s="261"/>
      <c r="I218" s="261"/>
      <c r="J218" s="261"/>
      <c r="K218" s="261"/>
      <c r="L218" s="261"/>
      <c r="M218" s="261"/>
      <c r="N218" s="261"/>
      <c r="O218" s="261"/>
      <c r="P218" s="261"/>
      <c r="Q218" s="261"/>
      <c r="R218" s="262"/>
    </row>
    <row r="219" spans="1:18" ht="5" customHeight="1" thickBot="1" x14ac:dyDescent="0.2">
      <c r="B219" s="60"/>
    </row>
    <row r="220" spans="1:18" ht="20" customHeight="1" thickBot="1" x14ac:dyDescent="0.2">
      <c r="B220" s="60"/>
      <c r="E220" s="96" t="s">
        <v>119</v>
      </c>
      <c r="F220" s="96" t="s">
        <v>120</v>
      </c>
      <c r="G220" s="96" t="s">
        <v>121</v>
      </c>
      <c r="H220" s="96" t="s">
        <v>122</v>
      </c>
      <c r="I220" s="96" t="s">
        <v>123</v>
      </c>
    </row>
    <row r="221" spans="1:18" ht="20" customHeight="1" x14ac:dyDescent="0.15">
      <c r="A221" s="244" t="s">
        <v>7</v>
      </c>
      <c r="B221" s="244"/>
      <c r="C221" s="244"/>
      <c r="D221" s="244"/>
      <c r="E221" s="98">
        <v>6</v>
      </c>
      <c r="F221" s="98">
        <v>5.5</v>
      </c>
      <c r="G221" s="98">
        <v>5</v>
      </c>
      <c r="H221" s="98">
        <v>6</v>
      </c>
      <c r="I221" s="98">
        <v>3</v>
      </c>
    </row>
    <row r="222" spans="1:18" ht="20" customHeight="1" x14ac:dyDescent="0.15">
      <c r="A222" s="245" t="s">
        <v>8</v>
      </c>
      <c r="B222" s="245"/>
      <c r="C222" s="245"/>
      <c r="D222" s="245"/>
      <c r="E222" s="99">
        <v>5</v>
      </c>
      <c r="F222" s="99">
        <v>5</v>
      </c>
      <c r="G222" s="99">
        <v>7</v>
      </c>
      <c r="H222" s="99">
        <v>2</v>
      </c>
      <c r="I222" s="99">
        <v>7</v>
      </c>
    </row>
    <row r="223" spans="1:18" ht="20" customHeight="1" thickBot="1" x14ac:dyDescent="0.2">
      <c r="A223" s="228" t="s">
        <v>9</v>
      </c>
      <c r="B223" s="228"/>
      <c r="C223" s="228"/>
      <c r="D223" s="228"/>
      <c r="E223" s="100">
        <v>4</v>
      </c>
      <c r="F223" s="100">
        <v>1</v>
      </c>
      <c r="G223" s="100">
        <v>5</v>
      </c>
      <c r="H223" s="100">
        <v>3</v>
      </c>
      <c r="I223" s="100">
        <v>4</v>
      </c>
    </row>
    <row r="224" spans="1:18" ht="5" customHeight="1" thickBot="1" x14ac:dyDescent="0.2">
      <c r="B224" s="60"/>
    </row>
    <row r="225" spans="2:18" ht="20" customHeight="1" thickBot="1" x14ac:dyDescent="0.2">
      <c r="B225" s="229" t="s">
        <v>11</v>
      </c>
      <c r="C225" s="230"/>
      <c r="D225" s="230"/>
      <c r="E225" s="230"/>
      <c r="F225" s="230"/>
      <c r="G225" s="231"/>
    </row>
    <row r="226" spans="2:18" ht="20" customHeight="1" x14ac:dyDescent="0.15">
      <c r="B226" s="232"/>
      <c r="C226" s="233"/>
      <c r="D226" s="233"/>
      <c r="E226" s="233"/>
      <c r="F226" s="233"/>
      <c r="G226" s="233"/>
      <c r="H226" s="233"/>
      <c r="I226" s="234"/>
    </row>
    <row r="227" spans="2:18" ht="20" customHeight="1" x14ac:dyDescent="0.15">
      <c r="B227" s="235"/>
      <c r="C227" s="236"/>
      <c r="D227" s="236"/>
      <c r="E227" s="236"/>
      <c r="F227" s="236"/>
      <c r="G227" s="236"/>
      <c r="H227" s="236"/>
      <c r="I227" s="237"/>
    </row>
    <row r="228" spans="2:18" ht="20" customHeight="1" x14ac:dyDescent="0.15">
      <c r="B228" s="235"/>
      <c r="C228" s="236"/>
      <c r="D228" s="236"/>
      <c r="E228" s="236"/>
      <c r="F228" s="236"/>
      <c r="G228" s="236"/>
      <c r="H228" s="236"/>
      <c r="I228" s="237"/>
    </row>
    <row r="229" spans="2:18" ht="20" customHeight="1" thickBot="1" x14ac:dyDescent="0.2">
      <c r="B229" s="238"/>
      <c r="C229" s="239"/>
      <c r="D229" s="239"/>
      <c r="E229" s="239"/>
      <c r="F229" s="239"/>
      <c r="G229" s="239"/>
      <c r="H229" s="239"/>
      <c r="I229" s="240"/>
    </row>
    <row r="230" spans="2:18" ht="5" customHeight="1" thickBot="1" x14ac:dyDescent="0.2">
      <c r="B230" s="97"/>
      <c r="C230" s="97"/>
      <c r="D230" s="97"/>
      <c r="E230" s="97"/>
      <c r="F230" s="97"/>
      <c r="G230" s="97"/>
      <c r="H230" s="97"/>
      <c r="I230" s="97"/>
    </row>
    <row r="231" spans="2:18" ht="20" customHeight="1" thickBot="1" x14ac:dyDescent="0.2">
      <c r="B231" s="241" t="s">
        <v>10</v>
      </c>
      <c r="C231" s="242"/>
      <c r="D231" s="242"/>
      <c r="E231" s="242"/>
      <c r="F231" s="242"/>
      <c r="G231" s="242"/>
      <c r="H231" s="243"/>
    </row>
    <row r="232" spans="2:18" ht="60" customHeight="1" thickBot="1" x14ac:dyDescent="0.2">
      <c r="B232" s="247"/>
      <c r="C232" s="248"/>
      <c r="D232" s="248"/>
      <c r="E232" s="248"/>
      <c r="F232" s="248"/>
      <c r="G232" s="248"/>
      <c r="H232" s="248"/>
      <c r="I232" s="248"/>
      <c r="J232" s="248"/>
      <c r="K232" s="248"/>
      <c r="L232" s="248"/>
      <c r="M232" s="248"/>
      <c r="N232" s="248"/>
      <c r="O232" s="248"/>
      <c r="P232" s="248"/>
      <c r="Q232" s="248"/>
      <c r="R232" s="249"/>
    </row>
    <row r="233" spans="2:18" ht="5" customHeight="1" thickBot="1" x14ac:dyDescent="0.2"/>
    <row r="234" spans="2:18" ht="15" customHeight="1" thickBot="1" x14ac:dyDescent="0.2">
      <c r="B234" s="229" t="s">
        <v>92</v>
      </c>
      <c r="C234" s="230"/>
      <c r="D234" s="230"/>
      <c r="E234" s="230"/>
      <c r="F234" s="230"/>
      <c r="G234" s="230"/>
      <c r="H234" s="231"/>
    </row>
    <row r="235" spans="2:18" ht="15" customHeight="1" x14ac:dyDescent="0.15">
      <c r="B235" s="118"/>
      <c r="C235" s="124"/>
      <c r="D235" s="124"/>
      <c r="E235" s="124"/>
      <c r="F235" s="124"/>
      <c r="G235" s="124"/>
      <c r="H235" s="124"/>
      <c r="I235" s="124"/>
      <c r="J235" s="124"/>
      <c r="K235" s="124"/>
      <c r="L235" s="124"/>
      <c r="M235" s="124"/>
      <c r="N235" s="124"/>
      <c r="O235" s="124"/>
      <c r="P235" s="124"/>
      <c r="Q235" s="124"/>
      <c r="R235" s="125"/>
    </row>
    <row r="236" spans="2:18" ht="15" customHeight="1" x14ac:dyDescent="0.15">
      <c r="B236" s="119"/>
      <c r="R236" s="120"/>
    </row>
    <row r="237" spans="2:18" ht="15" customHeight="1" x14ac:dyDescent="0.15">
      <c r="B237" s="119"/>
      <c r="R237" s="120"/>
    </row>
    <row r="238" spans="2:18" ht="15" customHeight="1" x14ac:dyDescent="0.15">
      <c r="B238" s="119"/>
      <c r="R238" s="120"/>
    </row>
    <row r="239" spans="2:18" ht="15" customHeight="1" x14ac:dyDescent="0.15">
      <c r="B239" s="119"/>
      <c r="R239" s="120"/>
    </row>
    <row r="240" spans="2:18" ht="15" customHeight="1" x14ac:dyDescent="0.15">
      <c r="B240" s="119"/>
      <c r="R240" s="120"/>
    </row>
    <row r="241" spans="2:18" ht="15" customHeight="1" x14ac:dyDescent="0.15">
      <c r="B241" s="119"/>
      <c r="R241" s="120"/>
    </row>
    <row r="242" spans="2:18" ht="15" customHeight="1" x14ac:dyDescent="0.15">
      <c r="B242" s="119"/>
      <c r="R242" s="120"/>
    </row>
    <row r="243" spans="2:18" ht="15" customHeight="1" x14ac:dyDescent="0.15">
      <c r="B243" s="119"/>
      <c r="R243" s="120"/>
    </row>
    <row r="244" spans="2:18" ht="15" customHeight="1" x14ac:dyDescent="0.15">
      <c r="B244" s="119"/>
      <c r="R244" s="120"/>
    </row>
    <row r="245" spans="2:18" ht="15" customHeight="1" x14ac:dyDescent="0.15">
      <c r="B245" s="119"/>
      <c r="R245" s="120"/>
    </row>
    <row r="246" spans="2:18" ht="15" customHeight="1" x14ac:dyDescent="0.15">
      <c r="B246" s="119"/>
      <c r="R246" s="120"/>
    </row>
    <row r="247" spans="2:18" ht="15" customHeight="1" x14ac:dyDescent="0.15">
      <c r="B247" s="119"/>
      <c r="R247" s="120"/>
    </row>
    <row r="248" spans="2:18" ht="15" customHeight="1" x14ac:dyDescent="0.15">
      <c r="B248" s="119"/>
      <c r="R248" s="120"/>
    </row>
    <row r="249" spans="2:18" ht="15" customHeight="1" x14ac:dyDescent="0.15">
      <c r="B249" s="119"/>
      <c r="R249" s="120"/>
    </row>
    <row r="250" spans="2:18" ht="15" customHeight="1" x14ac:dyDescent="0.15">
      <c r="B250" s="119"/>
      <c r="R250" s="120"/>
    </row>
    <row r="251" spans="2:18" ht="15" customHeight="1" x14ac:dyDescent="0.15">
      <c r="B251" s="119"/>
      <c r="R251" s="120"/>
    </row>
    <row r="252" spans="2:18" ht="15" customHeight="1" x14ac:dyDescent="0.15">
      <c r="B252" s="119"/>
      <c r="R252" s="120"/>
    </row>
    <row r="253" spans="2:18" ht="15" customHeight="1" x14ac:dyDescent="0.15">
      <c r="B253" s="119"/>
      <c r="R253" s="120"/>
    </row>
    <row r="254" spans="2:18" ht="15" customHeight="1" x14ac:dyDescent="0.15">
      <c r="B254" s="119"/>
      <c r="R254" s="120"/>
    </row>
    <row r="255" spans="2:18" ht="15" customHeight="1" x14ac:dyDescent="0.15">
      <c r="B255" s="119"/>
      <c r="R255" s="120"/>
    </row>
    <row r="256" spans="2:18" ht="15" customHeight="1" x14ac:dyDescent="0.15">
      <c r="B256" s="119"/>
      <c r="R256" s="120"/>
    </row>
    <row r="257" spans="1:18" ht="15" customHeight="1" x14ac:dyDescent="0.15">
      <c r="B257" s="119"/>
      <c r="R257" s="120"/>
    </row>
    <row r="258" spans="1:18" ht="15" customHeight="1" x14ac:dyDescent="0.15">
      <c r="B258" s="119"/>
      <c r="R258" s="120"/>
    </row>
    <row r="259" spans="1:18" ht="15" customHeight="1" x14ac:dyDescent="0.15">
      <c r="B259" s="119"/>
      <c r="R259" s="120"/>
    </row>
    <row r="260" spans="1:18" ht="15" customHeight="1" x14ac:dyDescent="0.15">
      <c r="B260" s="119"/>
      <c r="R260" s="120"/>
    </row>
    <row r="261" spans="1:18" ht="15" customHeight="1" x14ac:dyDescent="0.15">
      <c r="B261" s="119"/>
      <c r="R261" s="120"/>
    </row>
    <row r="262" spans="1:18" ht="15" customHeight="1" x14ac:dyDescent="0.15">
      <c r="B262" s="119"/>
      <c r="R262" s="120"/>
    </row>
    <row r="263" spans="1:18" ht="15" customHeight="1" x14ac:dyDescent="0.15">
      <c r="B263" s="119"/>
      <c r="R263" s="120"/>
    </row>
    <row r="264" spans="1:18" ht="15" customHeight="1" x14ac:dyDescent="0.15">
      <c r="B264" s="119"/>
      <c r="R264" s="120"/>
    </row>
    <row r="265" spans="1:18" ht="15" customHeight="1" x14ac:dyDescent="0.15">
      <c r="B265" s="119"/>
      <c r="R265" s="120"/>
    </row>
    <row r="266" spans="1:18" ht="15" customHeight="1" x14ac:dyDescent="0.15">
      <c r="B266" s="119"/>
      <c r="R266" s="120"/>
    </row>
    <row r="267" spans="1:18" ht="15" customHeight="1" x14ac:dyDescent="0.15">
      <c r="B267" s="119"/>
      <c r="R267" s="120"/>
    </row>
    <row r="268" spans="1:18" ht="15" customHeight="1" thickBot="1" x14ac:dyDescent="0.2">
      <c r="B268" s="121"/>
      <c r="C268" s="122"/>
      <c r="D268" s="122"/>
      <c r="E268" s="122"/>
      <c r="F268" s="122"/>
      <c r="G268" s="122"/>
      <c r="H268" s="122"/>
      <c r="I268" s="122"/>
      <c r="J268" s="122"/>
      <c r="K268" s="122"/>
      <c r="L268" s="122"/>
      <c r="M268" s="122"/>
      <c r="N268" s="122"/>
      <c r="O268" s="122"/>
      <c r="P268" s="122"/>
      <c r="Q268" s="122"/>
      <c r="R268" s="123"/>
    </row>
    <row r="269" spans="1:18" ht="10" customHeight="1" thickBot="1" x14ac:dyDescent="0.2"/>
    <row r="270" spans="1:18" ht="20" customHeight="1" thickBot="1" x14ac:dyDescent="0.2">
      <c r="A270" s="260" t="s">
        <v>16</v>
      </c>
      <c r="B270" s="261"/>
      <c r="C270" s="261"/>
      <c r="D270" s="261"/>
      <c r="E270" s="261"/>
      <c r="F270" s="261"/>
      <c r="G270" s="261"/>
      <c r="H270" s="261"/>
      <c r="I270" s="261"/>
      <c r="J270" s="261"/>
      <c r="K270" s="261"/>
      <c r="L270" s="261"/>
      <c r="M270" s="261"/>
      <c r="N270" s="261"/>
      <c r="O270" s="261"/>
      <c r="P270" s="261"/>
      <c r="Q270" s="261"/>
      <c r="R270" s="262"/>
    </row>
    <row r="271" spans="1:18" ht="5" customHeight="1" thickBot="1" x14ac:dyDescent="0.2">
      <c r="B271" s="60"/>
    </row>
    <row r="272" spans="1:18" ht="20" customHeight="1" thickBot="1" x14ac:dyDescent="0.2">
      <c r="B272" s="60"/>
      <c r="E272" s="96" t="s">
        <v>119</v>
      </c>
      <c r="F272" s="96" t="s">
        <v>120</v>
      </c>
      <c r="G272" s="96" t="s">
        <v>121</v>
      </c>
      <c r="H272" s="96" t="s">
        <v>122</v>
      </c>
      <c r="I272" s="96" t="s">
        <v>123</v>
      </c>
    </row>
    <row r="273" spans="1:18" ht="20" customHeight="1" x14ac:dyDescent="0.15">
      <c r="A273" s="244" t="s">
        <v>7</v>
      </c>
      <c r="B273" s="244"/>
      <c r="C273" s="244"/>
      <c r="D273" s="244"/>
      <c r="E273" s="98">
        <v>6</v>
      </c>
      <c r="F273" s="98">
        <v>5.5</v>
      </c>
      <c r="G273" s="98">
        <v>10</v>
      </c>
      <c r="H273" s="98">
        <v>6</v>
      </c>
      <c r="I273" s="98">
        <v>3</v>
      </c>
    </row>
    <row r="274" spans="1:18" ht="20" customHeight="1" x14ac:dyDescent="0.15">
      <c r="A274" s="245" t="s">
        <v>8</v>
      </c>
      <c r="B274" s="245"/>
      <c r="C274" s="245"/>
      <c r="D274" s="245"/>
      <c r="E274" s="99">
        <v>7</v>
      </c>
      <c r="F274" s="99">
        <v>8</v>
      </c>
      <c r="G274" s="99">
        <v>7</v>
      </c>
      <c r="H274" s="99">
        <v>9</v>
      </c>
      <c r="I274" s="99">
        <v>5</v>
      </c>
    </row>
    <row r="275" spans="1:18" ht="20" customHeight="1" thickBot="1" x14ac:dyDescent="0.2">
      <c r="A275" s="228" t="s">
        <v>9</v>
      </c>
      <c r="B275" s="228"/>
      <c r="C275" s="228"/>
      <c r="D275" s="228"/>
      <c r="E275" s="100">
        <v>2</v>
      </c>
      <c r="F275" s="100">
        <v>7</v>
      </c>
      <c r="G275" s="100">
        <v>4</v>
      </c>
      <c r="H275" s="100">
        <v>8</v>
      </c>
      <c r="I275" s="100">
        <v>4</v>
      </c>
    </row>
    <row r="276" spans="1:18" ht="5" customHeight="1" thickBot="1" x14ac:dyDescent="0.2">
      <c r="B276" s="60"/>
    </row>
    <row r="277" spans="1:18" ht="20" customHeight="1" thickBot="1" x14ac:dyDescent="0.2">
      <c r="B277" s="229" t="s">
        <v>11</v>
      </c>
      <c r="C277" s="230"/>
      <c r="D277" s="230"/>
      <c r="E277" s="230"/>
      <c r="F277" s="230"/>
      <c r="G277" s="231"/>
    </row>
    <row r="278" spans="1:18" ht="20" customHeight="1" x14ac:dyDescent="0.15">
      <c r="B278" s="232"/>
      <c r="C278" s="233"/>
      <c r="D278" s="233"/>
      <c r="E278" s="233"/>
      <c r="F278" s="233"/>
      <c r="G278" s="233"/>
      <c r="H278" s="233"/>
      <c r="I278" s="234"/>
    </row>
    <row r="279" spans="1:18" ht="20" customHeight="1" x14ac:dyDescent="0.15">
      <c r="B279" s="235"/>
      <c r="C279" s="236"/>
      <c r="D279" s="236"/>
      <c r="E279" s="236"/>
      <c r="F279" s="236"/>
      <c r="G279" s="236"/>
      <c r="H279" s="236"/>
      <c r="I279" s="237"/>
    </row>
    <row r="280" spans="1:18" ht="20" customHeight="1" x14ac:dyDescent="0.15">
      <c r="B280" s="235"/>
      <c r="C280" s="236"/>
      <c r="D280" s="236"/>
      <c r="E280" s="236"/>
      <c r="F280" s="236"/>
      <c r="G280" s="236"/>
      <c r="H280" s="236"/>
      <c r="I280" s="237"/>
    </row>
    <row r="281" spans="1:18" ht="20" customHeight="1" thickBot="1" x14ac:dyDescent="0.2">
      <c r="B281" s="238"/>
      <c r="C281" s="239"/>
      <c r="D281" s="239"/>
      <c r="E281" s="239"/>
      <c r="F281" s="239"/>
      <c r="G281" s="239"/>
      <c r="H281" s="239"/>
      <c r="I281" s="240"/>
    </row>
    <row r="282" spans="1:18" ht="5" customHeight="1" thickBot="1" x14ac:dyDescent="0.2">
      <c r="B282" s="97"/>
      <c r="C282" s="97"/>
      <c r="D282" s="97"/>
      <c r="E282" s="97"/>
      <c r="F282" s="97"/>
      <c r="G282" s="97"/>
      <c r="H282" s="97"/>
      <c r="I282" s="97"/>
    </row>
    <row r="283" spans="1:18" ht="20" customHeight="1" thickBot="1" x14ac:dyDescent="0.2">
      <c r="B283" s="241" t="s">
        <v>10</v>
      </c>
      <c r="C283" s="242"/>
      <c r="D283" s="242"/>
      <c r="E283" s="242"/>
      <c r="F283" s="242"/>
      <c r="G283" s="242"/>
      <c r="H283" s="243"/>
    </row>
    <row r="284" spans="1:18" ht="60" customHeight="1" thickBot="1" x14ac:dyDescent="0.2">
      <c r="B284" s="247"/>
      <c r="C284" s="248"/>
      <c r="D284" s="248"/>
      <c r="E284" s="248"/>
      <c r="F284" s="248"/>
      <c r="G284" s="248"/>
      <c r="H284" s="248"/>
      <c r="I284" s="248"/>
      <c r="J284" s="248"/>
      <c r="K284" s="248"/>
      <c r="L284" s="248"/>
      <c r="M284" s="248"/>
      <c r="N284" s="248"/>
      <c r="O284" s="248"/>
      <c r="P284" s="248"/>
      <c r="Q284" s="248"/>
      <c r="R284" s="249"/>
    </row>
    <row r="285" spans="1:18" ht="5" customHeight="1" thickBot="1" x14ac:dyDescent="0.2"/>
    <row r="286" spans="1:18" ht="15" customHeight="1" thickBot="1" x14ac:dyDescent="0.2">
      <c r="B286" s="229" t="s">
        <v>92</v>
      </c>
      <c r="C286" s="230"/>
      <c r="D286" s="230"/>
      <c r="E286" s="230"/>
      <c r="F286" s="230"/>
      <c r="G286" s="230"/>
      <c r="H286" s="231"/>
    </row>
    <row r="287" spans="1:18" ht="15" customHeight="1" x14ac:dyDescent="0.15">
      <c r="B287" s="118"/>
      <c r="C287" s="124"/>
      <c r="D287" s="124"/>
      <c r="E287" s="124"/>
      <c r="F287" s="124"/>
      <c r="G287" s="124"/>
      <c r="H287" s="124"/>
      <c r="I287" s="124"/>
      <c r="J287" s="124"/>
      <c r="K287" s="124"/>
      <c r="L287" s="124"/>
      <c r="M287" s="124"/>
      <c r="N287" s="124"/>
      <c r="O287" s="124"/>
      <c r="P287" s="124"/>
      <c r="Q287" s="124"/>
      <c r="R287" s="125"/>
    </row>
    <row r="288" spans="1:18" ht="15" customHeight="1" x14ac:dyDescent="0.15">
      <c r="B288" s="119"/>
      <c r="R288" s="120"/>
    </row>
    <row r="289" spans="2:18" ht="15" customHeight="1" x14ac:dyDescent="0.15">
      <c r="B289" s="119"/>
      <c r="R289" s="120"/>
    </row>
    <row r="290" spans="2:18" ht="15" customHeight="1" x14ac:dyDescent="0.15">
      <c r="B290" s="119"/>
      <c r="R290" s="120"/>
    </row>
    <row r="291" spans="2:18" ht="15" customHeight="1" x14ac:dyDescent="0.15">
      <c r="B291" s="119"/>
      <c r="R291" s="120"/>
    </row>
    <row r="292" spans="2:18" ht="15" customHeight="1" x14ac:dyDescent="0.15">
      <c r="B292" s="119"/>
      <c r="R292" s="120"/>
    </row>
    <row r="293" spans="2:18" ht="15" customHeight="1" x14ac:dyDescent="0.15">
      <c r="B293" s="119"/>
      <c r="R293" s="120"/>
    </row>
    <row r="294" spans="2:18" ht="15" customHeight="1" x14ac:dyDescent="0.15">
      <c r="B294" s="119"/>
      <c r="R294" s="120"/>
    </row>
    <row r="295" spans="2:18" ht="15" customHeight="1" x14ac:dyDescent="0.15">
      <c r="B295" s="119"/>
      <c r="R295" s="120"/>
    </row>
    <row r="296" spans="2:18" ht="15" customHeight="1" x14ac:dyDescent="0.15">
      <c r="B296" s="119"/>
      <c r="R296" s="120"/>
    </row>
    <row r="297" spans="2:18" ht="15" customHeight="1" x14ac:dyDescent="0.15">
      <c r="B297" s="119"/>
      <c r="R297" s="120"/>
    </row>
    <row r="298" spans="2:18" ht="15" customHeight="1" x14ac:dyDescent="0.15">
      <c r="B298" s="119"/>
      <c r="R298" s="120"/>
    </row>
    <row r="299" spans="2:18" ht="15" customHeight="1" x14ac:dyDescent="0.15">
      <c r="B299" s="119"/>
      <c r="R299" s="120"/>
    </row>
    <row r="300" spans="2:18" ht="15" customHeight="1" x14ac:dyDescent="0.15">
      <c r="B300" s="119"/>
      <c r="R300" s="120"/>
    </row>
    <row r="301" spans="2:18" ht="15" customHeight="1" x14ac:dyDescent="0.15">
      <c r="B301" s="119"/>
      <c r="R301" s="120"/>
    </row>
    <row r="302" spans="2:18" ht="15" customHeight="1" x14ac:dyDescent="0.15">
      <c r="B302" s="119"/>
      <c r="R302" s="120"/>
    </row>
    <row r="303" spans="2:18" ht="15" customHeight="1" x14ac:dyDescent="0.15">
      <c r="B303" s="119"/>
      <c r="R303" s="120"/>
    </row>
    <row r="304" spans="2:18" ht="15" customHeight="1" x14ac:dyDescent="0.15">
      <c r="B304" s="119"/>
      <c r="R304" s="120"/>
    </row>
    <row r="305" spans="2:18" ht="15" customHeight="1" x14ac:dyDescent="0.15">
      <c r="B305" s="119"/>
      <c r="R305" s="120"/>
    </row>
    <row r="306" spans="2:18" ht="15" customHeight="1" x14ac:dyDescent="0.15">
      <c r="B306" s="119"/>
      <c r="R306" s="120"/>
    </row>
    <row r="307" spans="2:18" ht="15" customHeight="1" x14ac:dyDescent="0.15">
      <c r="B307" s="119"/>
      <c r="R307" s="120"/>
    </row>
    <row r="308" spans="2:18" ht="15" customHeight="1" x14ac:dyDescent="0.15">
      <c r="B308" s="119"/>
      <c r="R308" s="120"/>
    </row>
    <row r="309" spans="2:18" ht="15" customHeight="1" x14ac:dyDescent="0.15">
      <c r="B309" s="119"/>
      <c r="R309" s="120"/>
    </row>
    <row r="310" spans="2:18" ht="15" customHeight="1" x14ac:dyDescent="0.15">
      <c r="B310" s="119"/>
      <c r="R310" s="120"/>
    </row>
    <row r="311" spans="2:18" ht="15" customHeight="1" x14ac:dyDescent="0.15">
      <c r="B311" s="119"/>
      <c r="R311" s="120"/>
    </row>
    <row r="312" spans="2:18" ht="15" customHeight="1" x14ac:dyDescent="0.15">
      <c r="B312" s="119"/>
      <c r="R312" s="120"/>
    </row>
    <row r="313" spans="2:18" ht="15" customHeight="1" x14ac:dyDescent="0.15">
      <c r="B313" s="119"/>
      <c r="R313" s="120"/>
    </row>
    <row r="314" spans="2:18" ht="15" customHeight="1" x14ac:dyDescent="0.15">
      <c r="B314" s="119"/>
      <c r="R314" s="120"/>
    </row>
    <row r="315" spans="2:18" ht="15" customHeight="1" x14ac:dyDescent="0.15">
      <c r="B315" s="119"/>
      <c r="R315" s="120"/>
    </row>
    <row r="316" spans="2:18" ht="15" customHeight="1" x14ac:dyDescent="0.15">
      <c r="B316" s="119"/>
      <c r="R316" s="120"/>
    </row>
    <row r="317" spans="2:18" ht="15" customHeight="1" x14ac:dyDescent="0.15">
      <c r="B317" s="119"/>
      <c r="R317" s="120"/>
    </row>
    <row r="318" spans="2:18" ht="15" customHeight="1" x14ac:dyDescent="0.15">
      <c r="B318" s="119"/>
      <c r="R318" s="120"/>
    </row>
    <row r="319" spans="2:18" ht="15" customHeight="1" x14ac:dyDescent="0.15">
      <c r="B319" s="119"/>
      <c r="R319" s="120"/>
    </row>
    <row r="320" spans="2:18" ht="15" customHeight="1" thickBot="1" x14ac:dyDescent="0.2">
      <c r="B320" s="121"/>
      <c r="C320" s="122"/>
      <c r="D320" s="122"/>
      <c r="E320" s="122"/>
      <c r="F320" s="122"/>
      <c r="G320" s="122"/>
      <c r="H320" s="122"/>
      <c r="I320" s="122"/>
      <c r="J320" s="122"/>
      <c r="K320" s="122"/>
      <c r="L320" s="122"/>
      <c r="M320" s="122"/>
      <c r="N320" s="122"/>
      <c r="O320" s="122"/>
      <c r="P320" s="122"/>
      <c r="Q320" s="122"/>
      <c r="R320" s="123"/>
    </row>
    <row r="321" spans="1:18" ht="5" customHeight="1" x14ac:dyDescent="0.15"/>
    <row r="322" spans="1:18" ht="5" customHeight="1" x14ac:dyDescent="0.2">
      <c r="A322" s="54"/>
      <c r="B322" s="55"/>
      <c r="C322" s="55"/>
      <c r="D322" s="55"/>
      <c r="E322" s="55"/>
      <c r="F322" s="55"/>
      <c r="G322" s="55"/>
      <c r="H322" s="55"/>
      <c r="I322" s="55"/>
      <c r="J322" s="55"/>
      <c r="K322" s="56"/>
      <c r="L322" s="57"/>
      <c r="M322" s="57"/>
      <c r="N322" s="57"/>
      <c r="O322" s="57"/>
      <c r="P322" s="55"/>
      <c r="Q322" s="55"/>
      <c r="R322" s="55"/>
    </row>
    <row r="323" spans="1:18" ht="5" customHeight="1" x14ac:dyDescent="0.15"/>
    <row r="324" spans="1:18" ht="25" customHeight="1" thickBot="1" x14ac:dyDescent="0.2">
      <c r="B324" s="225" t="s">
        <v>102</v>
      </c>
      <c r="C324" s="226"/>
      <c r="D324" s="226"/>
      <c r="E324" s="226"/>
      <c r="F324" s="226"/>
      <c r="G324" s="226"/>
      <c r="H324" s="226"/>
      <c r="I324" s="226"/>
      <c r="J324" s="226"/>
      <c r="K324" s="226"/>
      <c r="L324" s="226"/>
      <c r="M324" s="226"/>
      <c r="N324" s="226"/>
      <c r="O324" s="226"/>
      <c r="P324" s="226"/>
      <c r="Q324" s="226"/>
      <c r="R324" s="227"/>
    </row>
    <row r="325" spans="1:18" ht="25" customHeight="1" thickBot="1" x14ac:dyDescent="0.2">
      <c r="A325" s="140"/>
      <c r="B325" s="254" t="s">
        <v>185</v>
      </c>
      <c r="C325" s="255"/>
      <c r="D325" s="255"/>
      <c r="E325" s="255"/>
      <c r="F325" s="255"/>
      <c r="G325" s="255"/>
      <c r="H325" s="255"/>
      <c r="I325" s="255"/>
      <c r="J325" s="255"/>
      <c r="K325" s="255"/>
      <c r="L325" s="255"/>
      <c r="M325" s="255"/>
      <c r="N325" s="255"/>
      <c r="O325" s="255"/>
      <c r="P325" s="255"/>
      <c r="Q325" s="256"/>
      <c r="R325" s="141">
        <v>20</v>
      </c>
    </row>
    <row r="326" spans="1:18" ht="25" customHeight="1" thickBot="1" x14ac:dyDescent="0.2">
      <c r="B326" s="60"/>
      <c r="K326" s="44"/>
      <c r="L326" s="52"/>
      <c r="M326" s="52"/>
      <c r="N326" s="52"/>
    </row>
    <row r="327" spans="1:18" ht="25" customHeight="1" thickBot="1" x14ac:dyDescent="0.2">
      <c r="B327" s="64"/>
      <c r="C327" s="64"/>
      <c r="D327" s="64"/>
      <c r="E327" s="64"/>
      <c r="F327" s="196" t="s">
        <v>82</v>
      </c>
      <c r="G327" s="196"/>
      <c r="H327" s="196" t="s">
        <v>75</v>
      </c>
      <c r="I327" s="196"/>
      <c r="K327" s="44"/>
      <c r="L327" s="52"/>
      <c r="M327" s="52"/>
      <c r="N327" s="52"/>
    </row>
    <row r="328" spans="1:18" ht="25" customHeight="1" thickTop="1" thickBot="1" x14ac:dyDescent="0.2">
      <c r="B328" s="194" t="s">
        <v>104</v>
      </c>
      <c r="C328" s="195"/>
      <c r="D328" s="195"/>
      <c r="E328" s="259"/>
      <c r="F328" s="197">
        <f>R325</f>
        <v>20</v>
      </c>
      <c r="G328" s="197"/>
      <c r="H328" s="198">
        <f>F328</f>
        <v>20</v>
      </c>
      <c r="I328" s="198"/>
      <c r="J328" s="93" t="s">
        <v>76</v>
      </c>
      <c r="K328" s="63">
        <f>37.5/100*H328</f>
        <v>7.5</v>
      </c>
      <c r="L328" s="257" t="s">
        <v>103</v>
      </c>
      <c r="M328" s="258"/>
      <c r="N328" s="258"/>
      <c r="O328" s="258"/>
      <c r="P328" s="258"/>
    </row>
    <row r="329" spans="1:18" customFormat="1" ht="5" customHeight="1" thickTop="1" x14ac:dyDescent="0.2"/>
    <row r="330" spans="1:18" ht="5" customHeight="1" x14ac:dyDescent="0.15">
      <c r="A330" s="94"/>
      <c r="B330" s="95"/>
      <c r="C330" s="95"/>
      <c r="D330" s="95"/>
      <c r="E330" s="95"/>
      <c r="F330" s="95"/>
      <c r="G330" s="95"/>
      <c r="H330" s="95"/>
      <c r="I330" s="95"/>
      <c r="J330" s="95"/>
      <c r="K330" s="56"/>
      <c r="L330" s="57"/>
      <c r="M330" s="57"/>
      <c r="N330" s="57"/>
      <c r="O330" s="57"/>
      <c r="P330" s="95"/>
      <c r="Q330" s="95"/>
      <c r="R330" s="95"/>
    </row>
    <row r="331" spans="1:18" ht="5" customHeight="1" x14ac:dyDescent="0.15">
      <c r="B331" s="60"/>
    </row>
  </sheetData>
  <mergeCells count="69">
    <mergeCell ref="B1:R1"/>
    <mergeCell ref="N2:O2"/>
    <mergeCell ref="P2:Q2"/>
    <mergeCell ref="B3:Q3"/>
    <mergeCell ref="B4:R4"/>
    <mergeCell ref="B6:R6"/>
    <mergeCell ref="A14:D14"/>
    <mergeCell ref="A15:D15"/>
    <mergeCell ref="B17:G17"/>
    <mergeCell ref="A10:R10"/>
    <mergeCell ref="B18:I21"/>
    <mergeCell ref="B23:H23"/>
    <mergeCell ref="B24:R24"/>
    <mergeCell ref="B8:R8"/>
    <mergeCell ref="A13:D13"/>
    <mergeCell ref="B76:R76"/>
    <mergeCell ref="B26:H26"/>
    <mergeCell ref="A65:D65"/>
    <mergeCell ref="A62:R62"/>
    <mergeCell ref="A118:D118"/>
    <mergeCell ref="B78:H78"/>
    <mergeCell ref="A117:D117"/>
    <mergeCell ref="A114:R114"/>
    <mergeCell ref="A66:D66"/>
    <mergeCell ref="A67:D67"/>
    <mergeCell ref="B69:G69"/>
    <mergeCell ref="B70:I73"/>
    <mergeCell ref="B75:H75"/>
    <mergeCell ref="A119:D119"/>
    <mergeCell ref="B121:G121"/>
    <mergeCell ref="B122:I125"/>
    <mergeCell ref="B127:H127"/>
    <mergeCell ref="B128:R128"/>
    <mergeCell ref="B180:R180"/>
    <mergeCell ref="B130:H130"/>
    <mergeCell ref="A169:D169"/>
    <mergeCell ref="A166:R166"/>
    <mergeCell ref="A222:D222"/>
    <mergeCell ref="B182:H182"/>
    <mergeCell ref="A221:D221"/>
    <mergeCell ref="A218:R218"/>
    <mergeCell ref="A170:D170"/>
    <mergeCell ref="A171:D171"/>
    <mergeCell ref="B173:G173"/>
    <mergeCell ref="B174:I177"/>
    <mergeCell ref="B179:H179"/>
    <mergeCell ref="A223:D223"/>
    <mergeCell ref="B225:G225"/>
    <mergeCell ref="B226:I229"/>
    <mergeCell ref="B231:H231"/>
    <mergeCell ref="B232:R232"/>
    <mergeCell ref="B284:R284"/>
    <mergeCell ref="B234:H234"/>
    <mergeCell ref="A273:D273"/>
    <mergeCell ref="A270:R270"/>
    <mergeCell ref="B286:H286"/>
    <mergeCell ref="A274:D274"/>
    <mergeCell ref="A275:D275"/>
    <mergeCell ref="B277:G277"/>
    <mergeCell ref="B278:I281"/>
    <mergeCell ref="B283:H283"/>
    <mergeCell ref="B324:R324"/>
    <mergeCell ref="B325:Q325"/>
    <mergeCell ref="F327:G327"/>
    <mergeCell ref="H327:I327"/>
    <mergeCell ref="B328:E328"/>
    <mergeCell ref="F328:G328"/>
    <mergeCell ref="H328:I328"/>
    <mergeCell ref="L328:P328"/>
  </mergeCells>
  <conditionalFormatting sqref="H328">
    <cfRule type="cellIs" dxfId="186" priority="6" operator="between">
      <formula>80.1</formula>
      <formula>100</formula>
    </cfRule>
    <cfRule type="cellIs" dxfId="185" priority="7" operator="between">
      <formula>60.1</formula>
      <formula>80</formula>
    </cfRule>
    <cfRule type="cellIs" dxfId="184" priority="8" operator="between">
      <formula>40</formula>
      <formula>60</formula>
    </cfRule>
    <cfRule type="cellIs" dxfId="183" priority="9" operator="between">
      <formula>15</formula>
      <formula>39.9</formula>
    </cfRule>
    <cfRule type="cellIs" dxfId="182" priority="10" operator="between">
      <formula>0</formula>
      <formula>14.9</formula>
    </cfRule>
  </conditionalFormatting>
  <conditionalFormatting sqref="R325">
    <cfRule type="cellIs" dxfId="181" priority="1" operator="between">
      <formula>80.1</formula>
      <formula>100</formula>
    </cfRule>
    <cfRule type="cellIs" dxfId="180" priority="2" operator="between">
      <formula>60.1</formula>
      <formula>80</formula>
    </cfRule>
    <cfRule type="cellIs" dxfId="179" priority="3" operator="between">
      <formula>40</formula>
      <formula>60</formula>
    </cfRule>
    <cfRule type="cellIs" dxfId="178" priority="4" operator="between">
      <formula>15</formula>
      <formula>39.9</formula>
    </cfRule>
    <cfRule type="cellIs" dxfId="177"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8:I328" xr:uid="{315FEDD2-64A0-44E4-A36A-50E66458DF6C}"/>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o puede ingresar valores arbitrarios, elija uno de la lista desplegable." prompt="Elija un porcentaje de la lista desplegable" xr:uid="{092E270C-0192-445A-993B-ACABA96B65B2}">
          <x14:formula1>
            <xm:f>'Datos Aux'!$C$10:$T$10</xm:f>
          </x14:formula1>
          <xm:sqref>R325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27</vt:i4>
      </vt:variant>
      <vt:variant>
        <vt:lpstr>Rangos con nombre</vt:lpstr>
      </vt:variant>
      <vt:variant>
        <vt:i4>3</vt:i4>
      </vt:variant>
    </vt:vector>
  </HeadingPairs>
  <TitlesOfParts>
    <vt:vector size="30" baseType="lpstr">
      <vt:lpstr>Presentación</vt:lpstr>
      <vt:lpstr>Índice</vt:lpstr>
      <vt:lpstr>Descripción e Instrucciones</vt:lpstr>
      <vt:lpstr>1. Lid y Estr</vt:lpstr>
      <vt:lpstr>4.1 Res Lid y Estr</vt:lpstr>
      <vt:lpstr>2. Cult y CapHum</vt:lpstr>
      <vt:lpstr>4.2 Res Cult y CapHum</vt:lpstr>
      <vt:lpstr>3.1 Plataf. Digitales</vt:lpstr>
      <vt:lpstr>4.3.1 Res SG Pl. Dig.</vt:lpstr>
      <vt:lpstr>3.2 Des Dig PyS</vt:lpstr>
      <vt:lpstr>4.3.2 Res SG Des Dig PyS</vt:lpstr>
      <vt:lpstr>3.3 Mobile y Tracking</vt:lpstr>
      <vt:lpstr>4.3.3 Mobile y Tracking</vt:lpstr>
      <vt:lpstr>3.4 CRM</vt:lpstr>
      <vt:lpstr>4.3.4 Res CRM</vt:lpstr>
      <vt:lpstr>3.5 ML_RBT_IA_IoT</vt:lpstr>
      <vt:lpstr>4.3.5 Res ML_RBT_IA_IoT</vt:lpstr>
      <vt:lpstr>3.6 Cloud</vt:lpstr>
      <vt:lpstr>4.3.6 Res Cloud</vt:lpstr>
      <vt:lpstr>3.7 IntDatos y Analytics</vt:lpstr>
      <vt:lpstr>4.3.7 Res IntDatos y Analytics</vt:lpstr>
      <vt:lpstr>3.8 Seg Datos y BKCH</vt:lpstr>
      <vt:lpstr>4.3.8 Res Seg Datosy BKCH </vt:lpstr>
      <vt:lpstr>Gráficos e imágenes</vt:lpstr>
      <vt:lpstr>Prioridades estratégicas 10 Ámb</vt:lpstr>
      <vt:lpstr>PUNTAJES</vt:lpstr>
      <vt:lpstr>Datos Aux</vt:lpstr>
      <vt:lpstr>'Descripción e Instrucciones'!Área_de_impresión</vt:lpstr>
      <vt:lpstr>Presentación!Área_de_impresión</vt:lpstr>
      <vt:lpstr>'Prioridades estratégicas 10 Ámb'!Área_de_impresión</vt:lpstr>
    </vt:vector>
  </TitlesOfParts>
  <Company>GP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pc</dc:creator>
  <cp:lastModifiedBy>Fundación Premio Nacional a la Calidad FPNC</cp:lastModifiedBy>
  <cp:revision/>
  <cp:lastPrinted>2021-04-21T23:24:48Z</cp:lastPrinted>
  <dcterms:created xsi:type="dcterms:W3CDTF">2017-07-03T22:17:52Z</dcterms:created>
  <dcterms:modified xsi:type="dcterms:W3CDTF">2025-01-16T21:12:08Z</dcterms:modified>
</cp:coreProperties>
</file>