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defaultThemeVersion="124226"/>
  <mc:AlternateContent xmlns:mc="http://schemas.openxmlformats.org/markup-compatibility/2006">
    <mc:Choice Requires="x15">
      <x15ac:absPath xmlns:x15ac="http://schemas.microsoft.com/office/spreadsheetml/2010/11/ac" url="/Users/federicopatrizio/Downloads/drive-download-20250116T204456Z-001/"/>
    </mc:Choice>
  </mc:AlternateContent>
  <xr:revisionPtr revIDLastSave="0" documentId="13_ncr:1_{8A88EA0E-AAAD-4046-A261-6A69D554F90E}" xr6:coauthVersionLast="47" xr6:coauthVersionMax="47" xr10:uidLastSave="{00000000-0000-0000-0000-000000000000}"/>
  <bookViews>
    <workbookView xWindow="0" yWindow="500" windowWidth="28800" windowHeight="15560" tabRatio="862" firstSheet="12" activeTab="18" xr2:uid="{00000000-000D-0000-FFFF-FFFF00000000}"/>
  </bookViews>
  <sheets>
    <sheet name="Presentación" sheetId="15" r:id="rId1"/>
    <sheet name="Índice" sheetId="13" r:id="rId2"/>
    <sheet name="Descripción e Instrucciones" sheetId="14" r:id="rId3"/>
    <sheet name="0. Liderazgo" sheetId="1" r:id="rId4"/>
    <sheet name="1 Mercados y Clientes" sheetId="30" r:id="rId5"/>
    <sheet name="2 Gest. Procesos" sheetId="31" r:id="rId6"/>
    <sheet name="3 Gest. Innovación" sheetId="32" r:id="rId7"/>
    <sheet name="4 Gest. Personas" sheetId="33" r:id="rId8"/>
    <sheet name="5 Gest. Recursos" sheetId="34" r:id="rId9"/>
    <sheet name="6 Gest. RS" sheetId="35" r:id="rId10"/>
    <sheet name="7.1 Result MyC" sheetId="36" r:id="rId11"/>
    <sheet name="7.2 Result Procesos" sheetId="37" r:id="rId12"/>
    <sheet name="7.3 Result Innov" sheetId="38" r:id="rId13"/>
    <sheet name="7.4 Result Pers" sheetId="39" r:id="rId14"/>
    <sheet name="7.5 Result Recurs" sheetId="40" r:id="rId15"/>
    <sheet name="7.6 Result RS" sheetId="41" r:id="rId16"/>
    <sheet name="Gráficos e imágenes" sheetId="27" r:id="rId17"/>
    <sheet name="Prioridades estratégicas 10 Ámb" sheetId="28" state="hidden" r:id="rId18"/>
    <sheet name="PUNTAJES" sheetId="43" r:id="rId19"/>
    <sheet name="Datos Aux" sheetId="29" state="hidden" r:id="rId20"/>
  </sheets>
  <definedNames>
    <definedName name="_xlnm.Print_Area" localSheetId="2">'Descripción e Instrucciones'!$A$3:$A$25</definedName>
    <definedName name="_xlnm.Print_Area" localSheetId="0">Presentación!$A$1:$M$25</definedName>
    <definedName name="_xlnm.Print_Area" localSheetId="17">'Prioridades estratégicas 10 Ámb'!$A$1:$H$90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9" i="40" l="1"/>
  <c r="H359" i="40" s="1"/>
  <c r="K359" i="40" s="1"/>
  <c r="M47" i="43" s="1"/>
  <c r="F349" i="40"/>
  <c r="H349" i="40" s="1"/>
  <c r="K46" i="43" s="1"/>
  <c r="F339" i="40"/>
  <c r="H339" i="40" s="1"/>
  <c r="K339" i="40" s="1"/>
  <c r="H329" i="41"/>
  <c r="K49" i="43" s="1"/>
  <c r="F329" i="41"/>
  <c r="F341" i="39"/>
  <c r="H341" i="39" s="1"/>
  <c r="K341" i="39" s="1"/>
  <c r="M44" i="43" s="1"/>
  <c r="F329" i="38"/>
  <c r="H329" i="38" s="1"/>
  <c r="H329" i="37"/>
  <c r="K329" i="37" s="1"/>
  <c r="M42" i="43" s="1"/>
  <c r="F329" i="37"/>
  <c r="F329" i="36"/>
  <c r="H329" i="36" s="1"/>
  <c r="K329" i="36" s="1"/>
  <c r="F60" i="31"/>
  <c r="H60" i="31" s="1"/>
  <c r="F42" i="31"/>
  <c r="K329" i="41" l="1"/>
  <c r="M49" i="43" s="1"/>
  <c r="K47" i="43"/>
  <c r="K349" i="40"/>
  <c r="M46" i="43" s="1"/>
  <c r="H363" i="40"/>
  <c r="M45" i="43"/>
  <c r="K45" i="43"/>
  <c r="K44" i="43"/>
  <c r="K43" i="43"/>
  <c r="K329" i="38"/>
  <c r="M43" i="43" s="1"/>
  <c r="K42" i="43"/>
  <c r="K41" i="43"/>
  <c r="F24" i="1"/>
  <c r="H24" i="1" s="1"/>
  <c r="M48" i="43" l="1"/>
  <c r="K48" i="43" s="1"/>
  <c r="K24" i="1"/>
  <c r="K9" i="43"/>
  <c r="I35" i="43"/>
  <c r="J57" i="43" s="1"/>
  <c r="M2" i="43"/>
  <c r="M9" i="43" l="1"/>
  <c r="G86" i="1"/>
  <c r="I50" i="43"/>
  <c r="J58" i="43" l="1"/>
  <c r="J59" i="43" s="1"/>
  <c r="M2" i="27"/>
  <c r="N2" i="41" l="1"/>
  <c r="N2" i="40"/>
  <c r="N2" i="39"/>
  <c r="N2" i="38"/>
  <c r="N2" i="37"/>
  <c r="N2" i="36"/>
  <c r="N2" i="35" l="1"/>
  <c r="N2" i="34"/>
  <c r="N2" i="33"/>
  <c r="N2" i="32"/>
  <c r="N2" i="31"/>
  <c r="F38" i="35" l="1"/>
  <c r="H38" i="35" s="1"/>
  <c r="F42" i="33"/>
  <c r="H42" i="33" s="1"/>
  <c r="K25" i="43" s="1"/>
  <c r="F24" i="32"/>
  <c r="H24" i="32" s="1"/>
  <c r="F62" i="33"/>
  <c r="F22" i="34"/>
  <c r="H22" i="34" s="1"/>
  <c r="F62" i="34"/>
  <c r="H62" i="34" s="1"/>
  <c r="F20" i="35"/>
  <c r="H20" i="35" s="1"/>
  <c r="F42" i="34"/>
  <c r="H42" i="34" s="1"/>
  <c r="F24" i="33"/>
  <c r="H24" i="33" s="1"/>
  <c r="F22" i="31"/>
  <c r="K19" i="43"/>
  <c r="H42" i="31"/>
  <c r="F78" i="31"/>
  <c r="H78" i="31" s="1"/>
  <c r="H62" i="33" l="1"/>
  <c r="K26" i="43" s="1"/>
  <c r="H22" i="31"/>
  <c r="K22" i="31" s="1"/>
  <c r="M41" i="43"/>
  <c r="M51" i="43" s="1"/>
  <c r="K51" i="43" s="1"/>
  <c r="L58" i="43" s="1"/>
  <c r="K20" i="43"/>
  <c r="K30" i="43"/>
  <c r="K29" i="43"/>
  <c r="K28" i="43"/>
  <c r="K42" i="33"/>
  <c r="K24" i="43"/>
  <c r="K22" i="43"/>
  <c r="K18" i="43"/>
  <c r="K32" i="43"/>
  <c r="K33" i="43"/>
  <c r="K60" i="31"/>
  <c r="K62" i="33" l="1"/>
  <c r="G70" i="33" s="1"/>
  <c r="K17" i="43"/>
  <c r="M19" i="43"/>
  <c r="G87" i="31"/>
  <c r="M25" i="43"/>
  <c r="G68" i="33"/>
  <c r="K78" i="31"/>
  <c r="M17" i="43"/>
  <c r="G83" i="31"/>
  <c r="K62" i="34"/>
  <c r="K42" i="34"/>
  <c r="K22" i="34"/>
  <c r="K24" i="33"/>
  <c r="K24" i="32"/>
  <c r="K42" i="31"/>
  <c r="K20" i="35"/>
  <c r="K38" i="35"/>
  <c r="M26" i="43" l="1"/>
  <c r="M32" i="43"/>
  <c r="G43" i="35"/>
  <c r="M28" i="43"/>
  <c r="G67" i="34"/>
  <c r="M18" i="43"/>
  <c r="G85" i="31"/>
  <c r="M29" i="43"/>
  <c r="G69" i="34"/>
  <c r="M22" i="43"/>
  <c r="M23" i="43" s="1"/>
  <c r="K23" i="43" s="1"/>
  <c r="G29" i="32"/>
  <c r="Q29" i="32" s="1"/>
  <c r="M20" i="43"/>
  <c r="G89" i="31"/>
  <c r="N58" i="43"/>
  <c r="M33" i="43"/>
  <c r="G45" i="35"/>
  <c r="M30" i="43"/>
  <c r="G71" i="34"/>
  <c r="M24" i="43"/>
  <c r="M27" i="43" s="1"/>
  <c r="K27" i="43" s="1"/>
  <c r="G66" i="33"/>
  <c r="Q66" i="33" s="1"/>
  <c r="N2" i="30"/>
  <c r="N2" i="1"/>
  <c r="Q43" i="35" l="1"/>
  <c r="M34" i="43"/>
  <c r="K34" i="43" s="1"/>
  <c r="Q67" i="34"/>
  <c r="Q83" i="31"/>
  <c r="M21" i="43"/>
  <c r="K21" i="43" s="1"/>
  <c r="M31" i="43"/>
  <c r="K31" i="43" s="1"/>
  <c r="F44" i="1"/>
  <c r="F72" i="30"/>
  <c r="F46" i="30"/>
  <c r="H46" i="30" s="1"/>
  <c r="K14" i="43" s="1"/>
  <c r="F24" i="30"/>
  <c r="H24" i="30" s="1"/>
  <c r="F80" i="1"/>
  <c r="H80" i="1" s="1"/>
  <c r="K11" i="43" l="1"/>
  <c r="K80" i="1"/>
  <c r="H72" i="30"/>
  <c r="K15" i="43" s="1"/>
  <c r="H44" i="1"/>
  <c r="K10" i="43" s="1"/>
  <c r="K13" i="43"/>
  <c r="K46" i="30"/>
  <c r="M14" i="43" l="1"/>
  <c r="G79" i="30"/>
  <c r="M11" i="43"/>
  <c r="G90" i="1"/>
  <c r="K72" i="30"/>
  <c r="G81" i="30" s="1"/>
  <c r="K44" i="1"/>
  <c r="K24" i="30"/>
  <c r="M10" i="43" l="1"/>
  <c r="M12" i="43" s="1"/>
  <c r="G88" i="1"/>
  <c r="Q86" i="1" s="1"/>
  <c r="M15" i="43"/>
  <c r="M13" i="43"/>
  <c r="G77" i="30"/>
  <c r="Q77" i="30" s="1"/>
  <c r="J8" i="29"/>
  <c r="I8" i="29"/>
  <c r="H8" i="29"/>
  <c r="G8" i="29"/>
  <c r="F8" i="29"/>
  <c r="E8" i="29"/>
  <c r="D8" i="29"/>
  <c r="J7" i="29"/>
  <c r="I7" i="29"/>
  <c r="H7" i="29"/>
  <c r="G7" i="29"/>
  <c r="F7" i="29"/>
  <c r="E7" i="29"/>
  <c r="D7" i="29"/>
  <c r="J6" i="29"/>
  <c r="I6" i="29"/>
  <c r="H6" i="29"/>
  <c r="G6" i="29"/>
  <c r="F6" i="29"/>
  <c r="E6" i="29"/>
  <c r="D6" i="29"/>
  <c r="J5" i="29"/>
  <c r="I5" i="29"/>
  <c r="H5" i="29"/>
  <c r="G5" i="29"/>
  <c r="F5" i="29"/>
  <c r="E5" i="29"/>
  <c r="D5" i="29"/>
  <c r="J4" i="29"/>
  <c r="I4" i="29"/>
  <c r="H4" i="29"/>
  <c r="G4" i="29"/>
  <c r="F4" i="29"/>
  <c r="E4" i="29"/>
  <c r="D4" i="29"/>
  <c r="M16" i="43" l="1"/>
  <c r="K16" i="43" s="1"/>
  <c r="K12" i="43"/>
  <c r="M36" i="43" l="1"/>
  <c r="N57" i="43" l="1"/>
  <c r="N59" i="43" s="1"/>
  <c r="K36" i="43"/>
  <c r="L57" i="43" s="1"/>
</calcChain>
</file>

<file path=xl/sharedStrings.xml><?xml version="1.0" encoding="utf-8"?>
<sst xmlns="http://schemas.openxmlformats.org/spreadsheetml/2006/main" count="1365" uniqueCount="363">
  <si>
    <t>Puntaje</t>
  </si>
  <si>
    <t>0 - 15</t>
  </si>
  <si>
    <t>20 - 35</t>
  </si>
  <si>
    <t>40 - 60</t>
  </si>
  <si>
    <t>65 - 80</t>
  </si>
  <si>
    <t>85 - 100</t>
  </si>
  <si>
    <t>Indicador 1</t>
  </si>
  <si>
    <t xml:space="preserve">Nombre del indicador </t>
  </si>
  <si>
    <t>Objetivo</t>
  </si>
  <si>
    <t>Referencia comparativa</t>
  </si>
  <si>
    <t>En caso de desvíos, explicar causa y acciones tomadas</t>
  </si>
  <si>
    <t>Si corresponde, indicar la fórmula del indicador</t>
  </si>
  <si>
    <t>Indicador 2</t>
  </si>
  <si>
    <t>Indicador 3</t>
  </si>
  <si>
    <t>Indicador 4</t>
  </si>
  <si>
    <t>Indicador 5</t>
  </si>
  <si>
    <t>Indicador 6</t>
  </si>
  <si>
    <t>Descripción e Instrucciones</t>
  </si>
  <si>
    <t>Índice</t>
  </si>
  <si>
    <t>1 Modelo de rentabilidad</t>
  </si>
  <si>
    <t>Gráficos e Imágenes</t>
  </si>
  <si>
    <t>Puede pegar aquí el material adicional</t>
  </si>
  <si>
    <t>Prioridades estratégicas 10 Ámbitos de Aplicación</t>
  </si>
  <si>
    <t>Instrucciones</t>
  </si>
  <si>
    <t>Paso 1</t>
  </si>
  <si>
    <r>
      <rPr>
        <sz val="11"/>
        <color theme="1"/>
        <rFont val="Calibri"/>
        <family val="2"/>
      </rPr>
      <t xml:space="preserve">● </t>
    </r>
    <r>
      <rPr>
        <sz val="11"/>
        <color theme="1"/>
        <rFont val="Calibri"/>
        <family val="2"/>
        <scheme val="minor"/>
      </rPr>
      <t>Determinar la importancia relativa adoptada de acuerdo con la estrategia de la empresa para cada ámbito de aplicación en relación con los demás.</t>
    </r>
  </si>
  <si>
    <r>
      <rPr>
        <sz val="11"/>
        <color theme="1"/>
        <rFont val="Calibri"/>
        <family val="2"/>
      </rPr>
      <t xml:space="preserve">● </t>
    </r>
    <r>
      <rPr>
        <sz val="11"/>
        <color theme="1"/>
        <rFont val="Calibri"/>
        <family val="2"/>
        <scheme val="minor"/>
      </rPr>
      <t>Para este paso es necesario seleccionar una de las 5 etapas de evolución de la innovación en la cual se quiere posicionar la empresa en un ámbito determinado</t>
    </r>
    <r>
      <rPr>
        <sz val="11"/>
        <color rgb="FF0000FF"/>
        <rFont val="Calibri"/>
        <family val="2"/>
        <scheme val="minor"/>
      </rPr>
      <t>.</t>
    </r>
    <r>
      <rPr>
        <sz val="11"/>
        <color theme="1"/>
        <rFont val="Calibri"/>
        <family val="2"/>
        <scheme val="minor"/>
      </rPr>
      <t xml:space="preserve"> La siguiente tabla muestra las etapas, el porcentaje de cumplimiento correspondiente a cada etapa y la relación con el puntaje asignado a cada ámbito (máximo 40 puntos correspondiente a la etapa de Expansión).</t>
    </r>
  </si>
  <si>
    <t>Etapas</t>
  </si>
  <si>
    <t>Porcentaje Asignado (Tablas de asignación de %)</t>
  </si>
  <si>
    <t>Puntaje máximo asignado a los ámbitos de aplicación (Modelo)</t>
  </si>
  <si>
    <t>Puntaje medio de cada etapa</t>
  </si>
  <si>
    <t>Expansión</t>
  </si>
  <si>
    <t>Aceleración</t>
  </si>
  <si>
    <t>Consolidación</t>
  </si>
  <si>
    <t>Despliegue</t>
  </si>
  <si>
    <t>Inicio</t>
  </si>
  <si>
    <r>
      <rPr>
        <sz val="12"/>
        <color theme="1"/>
        <rFont val="Symbol"/>
        <family val="1"/>
        <charset val="2"/>
      </rPr>
      <t xml:space="preserve">· </t>
    </r>
    <r>
      <rPr>
        <sz val="12"/>
        <color theme="1"/>
        <rFont val="Calibri"/>
        <family val="2"/>
        <scheme val="minor"/>
      </rPr>
      <t>Para representar cada etapa sugerimos utilizar el puntaje medio  correspondiente (ver tabla superior).</t>
    </r>
  </si>
  <si>
    <r>
      <rPr>
        <sz val="11"/>
        <color theme="1"/>
        <rFont val="Calibri"/>
        <family val="2"/>
      </rPr>
      <t xml:space="preserve">● </t>
    </r>
    <r>
      <rPr>
        <sz val="11"/>
        <color theme="1"/>
        <rFont val="Calibri"/>
        <family val="2"/>
        <scheme val="minor"/>
      </rPr>
      <t>Por ejemplo: si la empresa elige que, en el ámbito de aplicación 3.1 Modelo de rentabilidad, quiere posicionarse en la etapa “Consolidación” estará en la banda entre el 40% y el 60% y su puntaje  representativo será de 20 puntos (punto medio de la banda).</t>
    </r>
  </si>
  <si>
    <r>
      <rPr>
        <sz val="12"/>
        <color theme="1"/>
        <rFont val="Calibri"/>
        <family val="2"/>
      </rPr>
      <t xml:space="preserve">● </t>
    </r>
    <r>
      <rPr>
        <sz val="12"/>
        <color theme="1"/>
        <rFont val="Calibri"/>
        <family val="2"/>
        <scheme val="minor"/>
      </rPr>
      <t>Este ejercicio debe ser realizado para los 10 ámbitos.</t>
    </r>
  </si>
  <si>
    <t>Paso 2</t>
  </si>
  <si>
    <t>● Trasladar al gráfico de las filas 50-60 el puntaje medio correspondiente a la etapa definida para cada ámbito de aplicación. Se obtendrá el gráfico radial de la estrategia.</t>
  </si>
  <si>
    <t>Paso 3</t>
  </si>
  <si>
    <r>
      <rPr>
        <sz val="12"/>
        <color theme="1"/>
        <rFont val="Calibri"/>
        <family val="2"/>
      </rPr>
      <t xml:space="preserve">● </t>
    </r>
    <r>
      <rPr>
        <sz val="12"/>
        <color theme="1"/>
        <rFont val="Calibri"/>
        <family val="2"/>
        <scheme val="minor"/>
      </rPr>
      <t>Luego de la auto-evaluación o de la evaluación externa se confrontará con el gráfico radial correspondiente a la estrategia con el del desempeño real. Utilizar la misma escala para representar el desempeño real.</t>
    </r>
  </si>
  <si>
    <r>
      <rPr>
        <sz val="12"/>
        <color theme="1"/>
        <rFont val="Calibri"/>
        <family val="2"/>
      </rPr>
      <t xml:space="preserve">● </t>
    </r>
    <r>
      <rPr>
        <sz val="12"/>
        <color theme="1"/>
        <rFont val="Calibri"/>
        <family val="2"/>
        <scheme val="minor"/>
      </rPr>
      <t>Trasladar al Gráfico Radial el desempeño real verificado en la evaluación externa o en la autoevaluación.</t>
    </r>
  </si>
  <si>
    <t>En el gráfico siguiente se muestra un ejemplo posible.</t>
  </si>
  <si>
    <t>Estrategia</t>
  </si>
  <si>
    <t>Desempeño</t>
  </si>
  <si>
    <t>2 Redes de innovación</t>
  </si>
  <si>
    <t>3 Diseño organizacional</t>
  </si>
  <si>
    <t>4 Procesos</t>
  </si>
  <si>
    <t>5 Plataforma tecnológica</t>
  </si>
  <si>
    <t>6 Portafolio de productos y servicios</t>
  </si>
  <si>
    <t>7 Sistema complementario e integrado de productos y servicios</t>
  </si>
  <si>
    <t>8 Desarrollo de la cadena de valor</t>
  </si>
  <si>
    <t>9 Desarrollo de marca</t>
  </si>
  <si>
    <t>10 Compromiso con la experiencia del cliente</t>
  </si>
  <si>
    <t>Gráfico Radial de la Estrategia</t>
  </si>
  <si>
    <t>Ciclo 1</t>
  </si>
  <si>
    <t>Ciclo 2</t>
  </si>
  <si>
    <t>Ciclo 3</t>
  </si>
  <si>
    <t>Ciclo 4</t>
  </si>
  <si>
    <t>Ciclo 5</t>
  </si>
  <si>
    <t>Se sugiere completar hoja por hoja en el orden sugerido a los fines de mantener una coherencia e ilación en los datos, hasta que todas las hojas de este libro hayan sido trabajadas.</t>
  </si>
  <si>
    <t xml:space="preserve">DATOS DE TRABAJO </t>
  </si>
  <si>
    <t>NO MODIFICAR</t>
  </si>
  <si>
    <t>TOTAL</t>
  </si>
  <si>
    <t>Porcentaje</t>
  </si>
  <si>
    <t>No implementada</t>
  </si>
  <si>
    <t>Implementación  en desarrollo</t>
  </si>
  <si>
    <t>Implementación parcial</t>
  </si>
  <si>
    <t>Implementación total</t>
  </si>
  <si>
    <t>Nivel de excelencia</t>
  </si>
  <si>
    <t xml:space="preserve">VERSIÓN: </t>
  </si>
  <si>
    <t>FECHA:</t>
  </si>
  <si>
    <t>d) Establece el sistema de control para asegurar conductas éticas en la organización y el cumplimiento del marco legal y regulatorio, procurando prevenir conflictos de intereses.</t>
  </si>
  <si>
    <t>e) Establece la política y el marco general para identificar y dar tratamiento a los riesgos inherentes a los grupos de interés que puedan ser afectados por el desempeño de la organización.</t>
  </si>
  <si>
    <t>Promedio Metodología</t>
  </si>
  <si>
    <t>Promedio Despliegue</t>
  </si>
  <si>
    <t>Aspectos</t>
  </si>
  <si>
    <t>a) Se conforma y establece sus propias reglas de funcionamiento, incluyendo la selección, la retribución, los planes de sucesión y las responsabilidades de sus miembros.</t>
  </si>
  <si>
    <t>b) Conforma el equipo ejecutivo para que opere con independencia de criterio, y establece sus reglas de funcionamiento incluyendo la selección, la retribución, los planes de sucesión y las responsabilidades de sus miembros.</t>
  </si>
  <si>
    <t>c) Define la misión, visión, valores éticos y objetivos estratégicos, incorporando al nivel ejecutivo en el proceso.</t>
  </si>
  <si>
    <t>Porcentajes Metodologia y Despliegue</t>
  </si>
  <si>
    <t>0 Liderazgo</t>
  </si>
  <si>
    <t>Final Asignado</t>
  </si>
  <si>
    <t>Puntos del Factor</t>
  </si>
  <si>
    <t>→</t>
  </si>
  <si>
    <t>Tabla para la asignacion final de factor en Liderazgo y gestion</t>
  </si>
  <si>
    <t xml:space="preserve">Desde </t>
  </si>
  <si>
    <t>Hasta</t>
  </si>
  <si>
    <t>Asignado</t>
  </si>
  <si>
    <t>a) Ejerce su liderazgo, para asegurar el alineamiento con la misión, visión, valores éticos y objetivos estratégicos.</t>
  </si>
  <si>
    <t>b) Implementa el sistema de control y gestión de los riesgos definidos por el equipo de gobierno para asegurar conductas éticas, el cumplimiento del marco legal y regulatorio y la atención de las necesidades de los grupos de interés.</t>
  </si>
  <si>
    <t>c) Define y difunde los objetivos acordados con el equipo de gobierno y mide en forma sistemática su cumplimiento.</t>
  </si>
  <si>
    <t>d) Adopta métodos de representación de la organización, tanto en la comunidad de negocios como ante organismos públicos u otros referentes de la comunidad.</t>
  </si>
  <si>
    <r>
      <t xml:space="preserve">AUTOEVALUACIÓN PYME – LIDERAZGO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</si>
  <si>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t xml:space="preserve">0.2 El Rol del Equipo Ejecutivo (40 puntos)
</t>
    </r>
    <r>
      <rPr>
        <b/>
        <sz val="10"/>
        <color rgb="FFFFFFFF"/>
        <rFont val="Arial"/>
        <family val="2"/>
      </rPr>
      <t>Este factor permite entender y evaluar las metodologías mediante las cuales el equipo ejecutivo interactúa con el equipo de gobierno y establece las estrategias para lograr los fines y objetivos de la organización. Asimismo evalúa cómo ejerce el liderazgo asegurando el alineamiento con la misión, visión, valores éticos y objetivos estratégicos.</t>
    </r>
  </si>
  <si>
    <r>
      <rPr>
        <b/>
        <sz val="12"/>
        <color theme="0"/>
        <rFont val="Arial"/>
        <family val="2"/>
      </rPr>
      <t>Factores del Criterio 0. LIDERAZGO (130 puntos)</t>
    </r>
    <r>
      <rPr>
        <b/>
        <sz val="11"/>
        <color theme="0"/>
        <rFont val="Arial"/>
        <family val="2"/>
      </rPr>
      <t xml:space="preserve">
</t>
    </r>
    <r>
      <rPr>
        <b/>
        <sz val="10"/>
        <color theme="0"/>
        <rFont val="Arial"/>
        <family val="2"/>
      </rPr>
      <t>Los aspectos a considerar deberán describir las metodologías utilizadas, así como sus respectivos grados de despliegue de los distintos requerimientos del Modelo mediante las cuales la conducción de la empresa:</t>
    </r>
  </si>
  <si>
    <r>
      <t xml:space="preserve">0.3 Planeamiento estratégico y operativo (60 puntos)
</t>
    </r>
    <r>
      <rPr>
        <b/>
        <sz val="10"/>
        <color rgb="FFFFFFFF"/>
        <rFont val="Arial"/>
        <family val="2"/>
      </rPr>
      <t>Este factor permite entender y evaluar las prácticas y/o metodologías mediante las cuales equipo ejecutivo desarrolla estrategias y planes de acción y cómo se monitorea el desempeño.</t>
    </r>
  </si>
  <si>
    <t>a) Define el horizonte de corto y largo plazo, los responsables, la información necesaria para la adopción de decisiones así como los tiempos y plazos de elaboración y comunicación.</t>
  </si>
  <si>
    <t>c) Incorpora y promueve la innovación, priorizando su aplicación en consonancia con las estrategias.</t>
  </si>
  <si>
    <t>d) Desagrega los objetivos estratégicos en objetivos y planes operativos, asegurando su alineamiento, priorización y sincronización, integrando coherentemente el corto y largo plazo.</t>
  </si>
  <si>
    <t>e) Incorpora a los planes operativos las acciones para prevenir y/o mitigar los riesgos, debilidades y amenazas así como potenciar las fortalezas y oportunidades.</t>
  </si>
  <si>
    <t>f) Compromete, gestiona y asigna los recursos necesarios para el cumplimiento de planes.</t>
  </si>
  <si>
    <t>g) Define y proyecta indicadores clave de desempeño, incorporando parámetros comparativos de referencia.</t>
  </si>
  <si>
    <t>h) Obtiene la aprobación del equipo de gobierno.</t>
  </si>
  <si>
    <t>i) Asegura la difusión, comprensión y aceptación de las estrategias y los planes de acción dentro y, cuando corresponda, fuera de la organización.</t>
  </si>
  <si>
    <t>j) Asegura un monitoreo constante de la calidad de las decisiones, analiza y aprende de los desvíos y ajusta sus planes en forma rápida y flexible cuando la situación lo requiere.</t>
  </si>
  <si>
    <t>Puntos del Componente Liderazgo</t>
  </si>
  <si>
    <r>
      <t xml:space="preserve">AUTOEVALUACIÓN PYME – SISTEMA DE GESTIÓN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</si>
  <si>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rPr>
        <b/>
        <sz val="11"/>
        <color rgb="FFFFFFFF"/>
        <rFont val="Arial"/>
        <family val="2"/>
      </rPr>
      <t>1.1 Conocimiento de mercados y clientes (35 puntos)</t>
    </r>
    <r>
      <rPr>
        <b/>
        <sz val="10"/>
        <color rgb="FFFFFFFF"/>
        <rFont val="Arial"/>
        <family val="2"/>
      </rPr>
      <t xml:space="preserve">
Este factor permite entender y evaluar las prácticas y/o metodologías mediante las cuales la empresa amplía en forma constante y utiliza su conocimiento del mercado para determinar los requisitos y expectativas de los clientes para el corto y el largo plazo.</t>
    </r>
  </si>
  <si>
    <t>e) Adopta indicadores para la revisión del desempeño de la organización sobre mercado y clientes y ajusta sus planes comerciales ante cambios de contexto.</t>
  </si>
  <si>
    <t>a) Determina su posicionamiento en los mercados (local, regional y global) y los segmentos de clientes en los que se concentra, considerando las necesidades específicas de cada uno de ellos.</t>
  </si>
  <si>
    <t>b) Identifica a sus clientes finales y/o intermedios (mayoristas, franquicias, plataformas y redes de comercialización propias), considerando sus necesidades específicas por sus posiciones en la cadena de valor.</t>
  </si>
  <si>
    <t>c) Desarrolla su portafolio de productos y/o servicios, en línea con su propuesta de valor diferencial respecto de la competencia (relacionado con 2.2 Diseño de productos y/o servicios).</t>
  </si>
  <si>
    <t>d) Desarrolla su imagen, marca/s de sus productos y/o servicios y estrategias de comunicación, procurando consistencia con su posicionamiento en el mercado y con los segmentos en los que se concentra.</t>
  </si>
  <si>
    <r>
      <t xml:space="preserve">1.2 Gestión de las relaciones con los clientes (30 puntos)
</t>
    </r>
    <r>
      <rPr>
        <b/>
        <sz val="10"/>
        <color rgb="FFFFFFFF"/>
        <rFont val="Arial"/>
        <family val="2"/>
      </rPr>
      <t>Este factor permite entender y evaluar las prácticas y/o metodologías mediante las cuales la empresa asegura la administración de las relaciones con los clientes, incluyendo los compromisos asumidos sobre la base de las promesas explícitas establecidas para productos y servicios. También trata sobre la forma en que utiliza la información obtenida para mejorar la satisfacción, la lealtad y la experiencia del cliente.</t>
    </r>
  </si>
  <si>
    <t>e) Asegura que las quejas y los reclamos sean resueltos en forma oportuna y completa, analizando la información para encontrar las causas-raíz que les dieron origen y desarrollar las acciones para evitar su repetición.</t>
  </si>
  <si>
    <t xml:space="preserve">a) Implementa los canales de contacto con los clientes (presenciales y/o basados en tecnologías de comunicación, plataformas y redes).
</t>
  </si>
  <si>
    <t xml:space="preserve">b) Formaliza compromisos y garantías de sus productos y/o servicios a los clientes, sobre la base de las expectativas de éstos.
</t>
  </si>
  <si>
    <t>c) Capacita al personal en contacto con los clientes para asegurar su adecuada atención.</t>
  </si>
  <si>
    <t>d) Provee información y fácil acceso a los clientes que solicitan asistencia.</t>
  </si>
  <si>
    <r>
      <t xml:space="preserve">1.3 Determinación de la satisfacción y lealtad de los clientes (35 puntos)
</t>
    </r>
    <r>
      <rPr>
        <b/>
        <sz val="10"/>
        <color rgb="FFFFFFFF"/>
        <rFont val="Arial"/>
        <family val="2"/>
      </rPr>
      <t>Este factor permite entender y evaluar las prácticas y/o metodologías mediante las cuales la empresa determina la satisfacción y lealtad de clientes propios y de la competencia.</t>
    </r>
  </si>
  <si>
    <t>b) Integra las conclusiones del análisis con las otras fuentes de información, producto de las interacciones con los clientes, tales como consultas, quejas, reclamos, sugerencias, investigaciones de mercado e imagen, entre otras posibles.</t>
  </si>
  <si>
    <t>c) Identifica brechas de satisfacción y lealtad en relación con la competencia y establece planes de acción para aumentarlas, reducirlas o mantenerlas según corresponda.</t>
  </si>
  <si>
    <r>
      <rPr>
        <b/>
        <sz val="11"/>
        <color rgb="FFFFFFFF"/>
        <rFont val="Arial"/>
        <family val="2"/>
      </rPr>
      <t>2.1 Enfoque, diseño y mejora continua de procesos (30 puntos)</t>
    </r>
    <r>
      <rPr>
        <b/>
        <sz val="10"/>
        <color rgb="FFFFFFFF"/>
        <rFont val="Arial"/>
        <family val="2"/>
      </rPr>
      <t xml:space="preserve">
Este factor permite entender y evaluar las estrategias mediante las cuales la empresa adopta una disciplina para la gestión de los procesos incluyendo cómo se los diseña, desarrolla y mejora en forma continua.</t>
    </r>
  </si>
  <si>
    <t>b) Incorpora sistemas informáticos de apoyo a los procesos que aseguren precisión, seguridad, cumplimiento de requisitos y tiempos, trazabilidad de resultados y análisis estadístico de eventos.</t>
  </si>
  <si>
    <t>d) Asegura que todos los procesos sean sometidos a la mejora continua sistemática, basado en un sistema de indicadores y métricas, mediante la identificación y eliminación de las causas raíz de los desvíos no deseados.</t>
  </si>
  <si>
    <r>
      <t xml:space="preserve">2.2 Proceso de diseño de productos y/o servicios (20 puntos)
</t>
    </r>
    <r>
      <rPr>
        <b/>
        <sz val="10"/>
        <color rgb="FFFFFFFF"/>
        <rFont val="Arial"/>
        <family val="2"/>
      </rPr>
      <t>Este factor permite entender y evaluar las prácticas y/o metodologías mediante las cuales la empresa diseña y ofrece al mercado sus productos y/o servicios.</t>
    </r>
  </si>
  <si>
    <t>a) Asegura la incorporación de los requisitos relevantes de los mercados y de los clientes así como los requisitos legales, de protección ambiental, de seguridad e higiene, salud ocupacional u otrosriesgos potenciales [relacionado con 1.1 d) Conocimiento de mercados y clientes].</t>
  </si>
  <si>
    <t>b) Desarrolla las pruebas necesarias de los productos y/o servicios antes de su lanzamiento, con el objeto de prevenir los riesgos potenciales, pérdidas y/o daños sobre los clientes u otras partes interesadas.</t>
  </si>
  <si>
    <t>c) Adopta los métodos para asegurar los resultados previstos en el diseño.</t>
  </si>
  <si>
    <t>d) Evalúa y mejora del proceso de diseño de productos y servicios [en línea con lo establecido en 2.1. d) como enfoque general]</t>
  </si>
  <si>
    <r>
      <t xml:space="preserve">2.3 Procesos de producción y de apoyo (35 puntos)
</t>
    </r>
    <r>
      <rPr>
        <b/>
        <sz val="10"/>
        <color rgb="FFFFFFFF"/>
        <rFont val="Arial"/>
        <family val="2"/>
      </rPr>
      <t>Este factor permite entender y evaluar las metodologías mediante las cuales se gestionan los procesos de producción y apoyo, con el fin de asegurar que cumplan con los requisitos de los clientes internos y externos.</t>
    </r>
  </si>
  <si>
    <t>a) Define y describe los procesos clave tanto de producción (focalizados en la oferta central de productos y /o servicios), como los de apoyo.</t>
  </si>
  <si>
    <t>c) Establece procedimientos de evaluación y mejora, con información válida, que permitan determinar las causas de las variaciones y la adopción de acciones correctivas y preventivas [en línea con lo establecido en 2.1. d) como enfoque general].</t>
  </si>
  <si>
    <t>b) Determina estándares operativos e indicadores de calidad de los procesos de producción, servicio y de apoyo (cumplimientos de volúmenes, tiempos, costos y ausencia de errores, entre otros posibles).</t>
  </si>
  <si>
    <r>
      <t xml:space="preserve">2.4 Procesos relativos a proveedores (20 puntos)
</t>
    </r>
    <r>
      <rPr>
        <b/>
        <sz val="10"/>
        <color rgb="FFFFFFFF"/>
        <rFont val="Arial"/>
        <family val="2"/>
      </rPr>
      <t>Este factor permite entender y evaluar las prácticas y/o metodologías mediante las cuales se gestiona la relación con los proveedores, procurando mejorar y garantizar la calidad de materiales, componentes y servicios suministrados por ellos.</t>
    </r>
  </si>
  <si>
    <t>a) Define y comunica a sus proveedores sus requisitos clave, incluyendo el cumplimiento de las normas legales y regulatorias, y colabora para que puedan ser realizados.</t>
  </si>
  <si>
    <t>b) Determina métodos e indicadores para verificar la calidad, y proporciona retroalimentación a sus proveedores colaborando en la implementación de planes y acciones de mejora.</t>
  </si>
  <si>
    <t>c) Gestiona oportunidades estratégicas de asociación, cooperación y desarrollos conjuntos de productos y/o servicios y procesos con sus proveedores clave.</t>
  </si>
  <si>
    <t>Puntos del Criterio Gestión de los Procesos</t>
  </si>
  <si>
    <t>Factores del Criterio 3. GESTIÓN DE LA INNOVACIÓN (20 PUNTOS)</t>
  </si>
  <si>
    <r>
      <rPr>
        <b/>
        <sz val="11"/>
        <color rgb="FFFFFFFF"/>
        <rFont val="Arial"/>
        <family val="2"/>
      </rPr>
      <t>3.1 Gestión de la innovación (20 puntos)</t>
    </r>
    <r>
      <rPr>
        <b/>
        <sz val="10"/>
        <color rgb="FFFFFFFF"/>
        <rFont val="Arial"/>
        <family val="2"/>
      </rPr>
      <t xml:space="preserve">
Este factor permite entender y evaluar las metodologías mediante las cuales se gestiona la innovación en busca de la sustentabilidad y competitividad de la organización.</t>
    </r>
  </si>
  <si>
    <t>a) Prioriza los ámbitos de aplicación de la innovación en apoyo de la estrategia y asegura que el proceso considere a todas las partes interesadas.</t>
  </si>
  <si>
    <t>b) Define su participación en redes de innovación, para acceder a nuevos conocimientos y tecnologías y establece asociaciones estratégicas con otros actores para el desarrollo de la innovación.</t>
  </si>
  <si>
    <t xml:space="preserve">c) Asegura un ambiente de trabajo orientado a la participación y la experimentación, con la incorporación de distintos puntos de vista e intereses sobre los temas a abordar.
</t>
  </si>
  <si>
    <t>d) Asigna los recursos (por ejemplo: fondos, tiempo profesional, equipamiento, infraestructura) para las iniciativas de innovación.</t>
  </si>
  <si>
    <t>e) Define criterios para evaluar los resultados de las innovaciones, en su contexto competitivo.</t>
  </si>
  <si>
    <t>Puntos del Criterio Gestión de la Innovación</t>
  </si>
  <si>
    <r>
      <rPr>
        <b/>
        <sz val="12"/>
        <color theme="0"/>
        <rFont val="Arial"/>
        <family val="2"/>
      </rPr>
      <t>Factores del Criterio 1. ENFOQUE EN MERCADOS Y CLIENTES (100 PUNTOS)</t>
    </r>
    <r>
      <rPr>
        <b/>
        <sz val="11"/>
        <color theme="0"/>
        <rFont val="Arial"/>
        <family val="2"/>
      </rPr>
      <t xml:space="preserve">
</t>
    </r>
    <r>
      <rPr>
        <b/>
        <sz val="10"/>
        <color theme="0"/>
        <rFont val="Arial"/>
        <family val="2"/>
      </rPr>
      <t xml:space="preserve">Los resultados correspondientes a este criterio se exponen en </t>
    </r>
    <r>
      <rPr>
        <b/>
        <i/>
        <sz val="10"/>
        <color theme="0"/>
        <rFont val="Arial"/>
        <family val="2"/>
      </rPr>
      <t>7.1 Resultados de la gestión de mercados y clientes.</t>
    </r>
  </si>
  <si>
    <r>
      <rPr>
        <b/>
        <sz val="12"/>
        <color theme="0"/>
        <rFont val="Arial"/>
        <family val="2"/>
      </rPr>
      <t>Factores del criterio 2. GESTIÓN DE LOS PROCESOS (105 PUNTOS)</t>
    </r>
    <r>
      <rPr>
        <b/>
        <sz val="11"/>
        <color theme="0"/>
        <rFont val="Arial"/>
        <family val="2"/>
      </rPr>
      <t xml:space="preserve">
</t>
    </r>
    <r>
      <rPr>
        <b/>
        <sz val="10"/>
        <color theme="0"/>
        <rFont val="Arial"/>
        <family val="2"/>
      </rPr>
      <t>Los resultados correspondientes a este criterio se exponen en</t>
    </r>
    <r>
      <rPr>
        <b/>
        <i/>
        <sz val="10"/>
        <color theme="0"/>
        <rFont val="Arial"/>
        <family val="2"/>
      </rPr>
      <t xml:space="preserve"> 7.2 Resultados de la gestión de los procesos.</t>
    </r>
  </si>
  <si>
    <r>
      <rPr>
        <b/>
        <sz val="11"/>
        <color rgb="FFFFFFFF"/>
        <rFont val="Arial"/>
        <family val="2"/>
      </rPr>
      <t>4.1 Organización de las personas y del trabajo (30 puntos)</t>
    </r>
    <r>
      <rPr>
        <b/>
        <sz val="10"/>
        <color rgb="FFFFFFFF"/>
        <rFont val="Arial"/>
        <family val="2"/>
      </rPr>
      <t xml:space="preserve">
Este factor permite entender y evaluar las metodologías mediante las cuales se desarrolla el potencial profesional de las personas en consonancia con los planes y objetivos de la organización.</t>
    </r>
  </si>
  <si>
    <t>a) Define la estrategia para atraer, contratar, desarrollar y retener a las personas que la organización requiere teniendo en cuenta los principios de diversidad y equidad.</t>
  </si>
  <si>
    <t>b) Planifica la selección, capacitación y desarrollo del personal a fin de contar con personas competentes y comprometidas, en los puestos adecuados, en el momento oportuno.</t>
  </si>
  <si>
    <t>c) Planifica los reemplazos de las posiciones críticas y de personal clave y provee oportunidades de carrera.</t>
  </si>
  <si>
    <t>d) Comunica metas y asignaciones de trabajo claras y consistentes con las estretegias, proporciona los recursos necesarios para que las personas alcancen los objetivos y evalúa el desempeño [relacionado con 0.3 Planeamiento estratégico y operativo: difusión, comprensión y aceptación de las estrategias].</t>
  </si>
  <si>
    <t>e) Establece el sistema de reconocimiento y recompensa por el logro de objetivos, asegurando la equidad basada en el mérito y el compromiso de las personas.</t>
  </si>
  <si>
    <r>
      <t xml:space="preserve">4.2 Aprendizaje y desarrollo (30 puntos)
</t>
    </r>
    <r>
      <rPr>
        <b/>
        <sz val="10"/>
        <color rgb="FFFFFFFF"/>
        <rFont val="Arial"/>
        <family val="2"/>
      </rPr>
      <t>Este factor permite entender y evaluar las metodologías mediante las cuales la organización determina las necesidades de aprendizaje y desarrollo de las personas e implementa planes, programas y acciones correspondientes.</t>
    </r>
  </si>
  <si>
    <t>a) Identifica el aprendizaje necesario de las personas para apoyar sus estrategias.</t>
  </si>
  <si>
    <t>b) Organiza los planes de desarrollo del aprendizaje de corto y largo plazo, y asigna los recursos y canales necesarios (presenciales, virtuales, académicos, en el puesto de trabajo, internos, externos) [vinculado con 3.1 b) Gestión de la innovación: redes de innovación].</t>
  </si>
  <si>
    <t>c) Evalúa los resultados de las actividades orientadas al aprendizaje y las mejora en forma continua.</t>
  </si>
  <si>
    <r>
      <t xml:space="preserve">4.3 Satisfacción, bienestar, lealtad y compromiso de las personas (30 puntos)
</t>
    </r>
    <r>
      <rPr>
        <b/>
        <sz val="10"/>
        <color rgb="FFFFFFFF"/>
        <rFont val="Arial"/>
        <family val="2"/>
      </rPr>
      <t>Este factor permite entender y evaluar las metodologías mediante las cuales la organización crea y mantiene un ambiente de trabajo conducente a la mejor integración de las personas con la organización.</t>
    </r>
  </si>
  <si>
    <t>a) Crea y mantiene un ambiente de trabajo adecuado en cuanto a la salud y seguridad mediante la identificación y la neutralización de los factores de riesgo, tanto para su personal como para loscontratistas que comparten el lugar de trabajo.</t>
  </si>
  <si>
    <t>b) Gestiona las relaciones con el personal y, cuando corresponda, con sus representantes.</t>
  </si>
  <si>
    <t>c) Gestiona la participación, la colaboración y los aportes creativos para mejorar el desempeño de
procesos, productos y servicios en un ambiente de trabajo en equipo [relacionado con 3.1 c) Gestión de la innovación: ambiente de trabajo].</t>
  </si>
  <si>
    <t>d) Determina los factores clave que afectan la satisfacción, motivación, lealtad y compromiso de las personas, así como los indicadores clave y los instrumentos necesarios para su monitoreo.</t>
  </si>
  <si>
    <t>Puntos del Criterio Gestión de las Personas</t>
  </si>
  <si>
    <r>
      <rPr>
        <b/>
        <sz val="11"/>
        <color rgb="FFFFFFFF"/>
        <rFont val="Arial"/>
        <family val="2"/>
      </rPr>
      <t>5.1 Gestión de los recursos económicos y financieros (35 puntos)</t>
    </r>
    <r>
      <rPr>
        <b/>
        <sz val="10"/>
        <color rgb="FFFFFFFF"/>
        <rFont val="Arial"/>
        <family val="2"/>
      </rPr>
      <t xml:space="preserve">
Este factor, fundamental para la sustentabilidad de la empresa, permite entender y evaluar las metodologías mediante las cuales se gestionan los recursos económicos y financieros para apoyar el desarrollo de las estrategias y el logro de los objetivos. Apunta a la satisfacción de todas las partes interesadas, especialmente la de los accionistas.</t>
    </r>
  </si>
  <si>
    <t>a) Define la estrategia económico-financiera para apoyar el logro de los objetivos y el incremento de valor sustentable para los accionistas /propietarios en el corto y largo plazo [relacionado con 0.3 b) Planeamiento estratégico y operativo: las aspiraciones económico financieras de los accionistas].</t>
  </si>
  <si>
    <t>b) Gestiona presupuestos para cumplir con las necesidades operacionales, incluyendo las inversiones.</t>
  </si>
  <si>
    <t>c) Asegura un ambiente de control y administra los riesgos económicos y financieros del negocio.</t>
  </si>
  <si>
    <t>d) Determina los indicadores para el seguimiento y evaluación de la gestión económico-financiera en el corto y el largo plazo.</t>
  </si>
  <si>
    <r>
      <t xml:space="preserve">5.2 Gestión de la información y los conocimientos (30 puntos)
</t>
    </r>
    <r>
      <rPr>
        <b/>
        <sz val="10"/>
        <color rgb="FFFFFFFF"/>
        <rFont val="Arial"/>
        <family val="2"/>
      </rPr>
      <t>Este factor permite entender y evaluar las metodologías mediante las cuales la organización gestiona la información y el conocimiento, desde la identificación de su necesidad, hasta su empleo para la toma de decisiones, la innovación y la mejora continua, considerando los requerimientos de protección para este tipo de activos.</t>
    </r>
  </si>
  <si>
    <t>a) Identifica las necesidades actuales y futuras de información y conocimiento, estratégicos para el negocio [relacionado con 0.3.b) 3 del proceso de planeamiento: análisis del contexto interno, respecto a las competencias de la organización].</t>
  </si>
  <si>
    <t>b) Asegura la adquisición y acceso de conocimiento desde fuentes externas [relacionado con 3.1 b) Gestión de la innovación: redes de innovación] y, también, el desarrollo propio y la utilización de fuentes internas.</t>
  </si>
  <si>
    <t>c) Administra la organización, disponibilidad, retención, protección y confidencialidad de la información y de los conocimientos, como recursos de la empresa con independencia de las personas que lo producen.</t>
  </si>
  <si>
    <t>d) Asegura que el soporte tecnológico y los métodos de la gestión de la información y los conocimientos sean confiables, seguros, accesibles para los usuarios.</t>
  </si>
  <si>
    <r>
      <t xml:space="preserve">5.3 Gestión de la tecnología y la infraestructura (15 puntos)
</t>
    </r>
    <r>
      <rPr>
        <b/>
        <sz val="10"/>
        <color rgb="FFFFFFFF"/>
        <rFont val="Arial"/>
        <family val="2"/>
      </rPr>
      <t>Este factor permite entender y evaluar las prácticas y/o metodologías mediante las cuales la organización gestiona los aspectos relacionados con sus recursos tecnológicos y su infraestructura que establece para su desarrollo.</t>
    </r>
  </si>
  <si>
    <t>a) Identifica las necesidades actuales y futuras de tecnología e infraestructura para el desarrollo de la actividad, en línea con evitar, mitigar y/o eliminar las amenazas y capitalizar las oportunidades.</t>
  </si>
  <si>
    <t>b) Apoya sus estrategias y planes mediante el desarrollo, la adaptación y la optimización de las tecnologías actuales en uso y la identificación, evaluación y aplicación de tecnologías alternativas.</t>
  </si>
  <si>
    <t>c) Gestiona la seguridad, el mantenimiento y la utilización de los activos para mejorar el rendimiento del ciclo de vida total.</t>
  </si>
  <si>
    <t>d) Establece planes de prevención ante desastres que puedan poner en riesgo tanto a las personas, como los activos tangibles e intangibles y/o la continuidad del negocio, asegurando su aplicabilidad.</t>
  </si>
  <si>
    <t>Puntos del Criterio Gestión de los Recursos</t>
  </si>
  <si>
    <r>
      <rPr>
        <b/>
        <sz val="12"/>
        <color theme="0"/>
        <rFont val="Arial"/>
        <family val="2"/>
      </rPr>
      <t>Factores del criterio 5. GESTIÓN DE LOS RECURSOS (80 PUNTOS)</t>
    </r>
    <r>
      <rPr>
        <b/>
        <sz val="11"/>
        <color theme="0"/>
        <rFont val="Arial"/>
        <family val="2"/>
      </rPr>
      <t xml:space="preserve">
</t>
    </r>
    <r>
      <rPr>
        <b/>
        <sz val="10"/>
        <color theme="0"/>
        <rFont val="Arial"/>
        <family val="2"/>
      </rPr>
      <t xml:space="preserve">Los resultados correspondientes a este criterio se exponen en </t>
    </r>
    <r>
      <rPr>
        <b/>
        <i/>
        <sz val="10"/>
        <color theme="0"/>
        <rFont val="Arial"/>
        <family val="2"/>
      </rPr>
      <t>7.5 Resultados de la gestión de los recursos.</t>
    </r>
  </si>
  <si>
    <r>
      <rPr>
        <b/>
        <sz val="12"/>
        <color theme="0"/>
        <rFont val="Arial"/>
        <family val="2"/>
      </rPr>
      <t>Factores del criterio 4. GESTIÓN DE LAS PERSONAS (90 PUNTOS)</t>
    </r>
    <r>
      <rPr>
        <b/>
        <sz val="11"/>
        <color theme="0"/>
        <rFont val="Arial"/>
        <family val="2"/>
      </rPr>
      <t xml:space="preserve">
</t>
    </r>
    <r>
      <rPr>
        <b/>
        <sz val="10"/>
        <color theme="0"/>
        <rFont val="Arial"/>
        <family val="2"/>
      </rPr>
      <t xml:space="preserve">Los resultados correspondientes a este criterio se exponen en </t>
    </r>
    <r>
      <rPr>
        <b/>
        <i/>
        <sz val="10"/>
        <color theme="0"/>
        <rFont val="Arial"/>
        <family val="2"/>
      </rPr>
      <t>7.4 Resultados de la gestión de las personas</t>
    </r>
    <r>
      <rPr>
        <b/>
        <sz val="10"/>
        <color theme="0"/>
        <rFont val="Arial"/>
        <family val="2"/>
      </rPr>
      <t>.</t>
    </r>
  </si>
  <si>
    <r>
      <rPr>
        <b/>
        <sz val="12"/>
        <color theme="0"/>
        <rFont val="Arial"/>
        <family val="2"/>
      </rPr>
      <t>Factores del criterio 6. GESTIÓN DE LA RESPONSABILIDAD SOCIAL (35 PUNTOS)</t>
    </r>
    <r>
      <rPr>
        <b/>
        <sz val="11"/>
        <color theme="0"/>
        <rFont val="Arial"/>
        <family val="2"/>
      </rPr>
      <t xml:space="preserve">
</t>
    </r>
    <r>
      <rPr>
        <b/>
        <sz val="10"/>
        <color theme="0"/>
        <rFont val="Arial"/>
        <family val="2"/>
      </rPr>
      <t xml:space="preserve">Los resultados correspondientes a este criterio se exponen en </t>
    </r>
    <r>
      <rPr>
        <b/>
        <i/>
        <sz val="10"/>
        <color theme="0"/>
        <rFont val="Arial"/>
        <family val="2"/>
      </rPr>
      <t>7.6 Resultados de la gestión de la responsabilidad social.</t>
    </r>
  </si>
  <si>
    <r>
      <rPr>
        <b/>
        <sz val="11"/>
        <color rgb="FFFFFFFF"/>
        <rFont val="Arial"/>
        <family val="2"/>
      </rPr>
      <t>6.1 Gestión de las acciones dirigidas a la comunidad (20 puntos)</t>
    </r>
    <r>
      <rPr>
        <b/>
        <sz val="10"/>
        <color rgb="FFFFFFFF"/>
        <rFont val="Arial"/>
        <family val="2"/>
      </rPr>
      <t xml:space="preserve">
Este factor permite analizar y evaluar los procedimientos mediante los cuales la organización asume el compromiso por el desarrollo de la comunidad y cómo lo gestiona.</t>
    </r>
  </si>
  <si>
    <t>a) Estimula el ejercicio del comportamiento ético en la organización y en los actores con los cuales la organización se relaciona.</t>
  </si>
  <si>
    <t>b) Considera las necesidades de las comunidades cercanas a su accionar, aportando recursos y/o trabajo voluntario de sus integrantes para promover su desarrollo.</t>
  </si>
  <si>
    <t>c) Asegura relaciones productivas con autoridades y referentes de la comunidad.</t>
  </si>
  <si>
    <t>6.2 Gestión de los recursos naturales (15 puntos)
Este factor permite entender y evaluar las metodologías mediante las cuales la organización gestiona los aspectos de su actividad relacionados con el impacto de sus productos durante la creación y el ciclo de vida de los mismos y el de sus actividades sobre los ecosistemas a fin de minimizarlo; incluye las acciones y los programas que realiza para promover la recuperación de los ecosistemas impactados.</t>
  </si>
  <si>
    <t>a) Se compromete con los conceptos del desarrollo sustentable y de eco-eficiencia, identificando los aspectos de sus actividades y productos que tienen impacto en el medio ambiente y los trata y controla desde el proyecto hasta la disposición final.</t>
  </si>
  <si>
    <t>b) Registra los problemas o eventuales sanciones referentes a los requisitos legales, reglamentarios, éticos o contractuales para evitar su recurrencia y comunica a la sociedad los impactos e informaciones relevantes asociados a los productos, procesos e instalaciones.</t>
  </si>
  <si>
    <t>c) Establece objetivos, procedimientos e indicadores con los que revisa y mejora en forma continua el uso responsable de los recursos naturales.</t>
  </si>
  <si>
    <r>
      <t xml:space="preserve">Para el registro de los resultados correspondientes al </t>
    </r>
    <r>
      <rPr>
        <b/>
        <sz val="11"/>
        <color theme="1"/>
        <rFont val="Arial"/>
        <family val="2"/>
      </rPr>
      <t>componente 2 Sistema de Gestión</t>
    </r>
    <r>
      <rPr>
        <sz val="11"/>
        <color theme="1"/>
        <rFont val="Arial"/>
        <family val="2"/>
      </rPr>
      <t xml:space="preserve"> se previeron</t>
    </r>
    <r>
      <rPr>
        <b/>
        <sz val="11"/>
        <color theme="1"/>
        <rFont val="Arial"/>
        <family val="2"/>
      </rPr>
      <t xml:space="preserve"> 6 hojas</t>
    </r>
    <r>
      <rPr>
        <sz val="11"/>
        <color theme="1"/>
        <rFont val="Arial"/>
        <family val="2"/>
      </rPr>
      <t xml:space="preserve">, una por cada </t>
    </r>
    <r>
      <rPr>
        <b/>
        <sz val="11"/>
        <color theme="1"/>
        <rFont val="Arial"/>
        <family val="2"/>
      </rPr>
      <t>Criterio</t>
    </r>
    <r>
      <rPr>
        <sz val="11"/>
        <color theme="1"/>
        <rFont val="Arial"/>
        <family val="2"/>
      </rPr>
      <t>.</t>
    </r>
  </si>
  <si>
    <t>Puntaje del Factor</t>
  </si>
  <si>
    <t>Prom Calculado</t>
  </si>
  <si>
    <r>
      <t>AUTOEVALUACIÓN PYME – RESULTADOS</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</si>
  <si>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Factor 7.1 Resultados de la gestión de mercados y clientes (120 puntos)</t>
  </si>
  <si>
    <t>Demuestre los resultados obtenidos, respecto de:
a) El conocimiento de clientes y mercados y la gestión del desarrollo de marca según lo desarrollado en 1.1 incluyendo la participación de mercado por producto y/o servicio y grupos y segmentos de clientes.
b) La gestión de las relaciones y contactos con los clientes y el manejo de quejas y reclamos, según lo desarrollado en 1.2.
c) La satisfacción y lealtad de los distintos grupos y segmentos de clientes con la organización en general y, en particular, con los distintos productos y servicios ofrecidos, según lo desarrollado en 1.1 y 1.3.</t>
  </si>
  <si>
    <t>Tipo</t>
  </si>
  <si>
    <t>Ciclo:</t>
  </si>
  <si>
    <t>anual</t>
  </si>
  <si>
    <t>Periodos o ciclos de Indicadores</t>
  </si>
  <si>
    <t>meses</t>
  </si>
  <si>
    <t>años</t>
  </si>
  <si>
    <t>semestres</t>
  </si>
  <si>
    <t>semanas</t>
  </si>
  <si>
    <t>días</t>
  </si>
  <si>
    <t>Factor 7.2 Resultados de la gestión de los procesos (70 puntos)</t>
  </si>
  <si>
    <t>Demuestre los resultados obtenidos, respecto de:
a) La mejora continua de los procesos, según lo desarrollado en 2.1
b) La calidad y eficiencia de los procesos de diseño de productos y servicios, según lo desarrollado en 2.2.
c) La calidad de productos y servicios, según lo desarrollado en 2.3.
d) La productividad y eficiencia de los procesos de producción y de apoyo, según lo desarrollado en 2.3.
e) El desarrollo, calidad y mutua colaboración con los proveedores, según lo desarrollado en 2.4.</t>
  </si>
  <si>
    <t>Factor 7.3 Resultados de la gestión de la innovación (20 puntos)</t>
  </si>
  <si>
    <t>Demuestre los resultados obtenidos, respecto de:
a) La gestión de la innovación según lo desarrollado en 3.1.</t>
  </si>
  <si>
    <t>Factor 7.4 Resultados de la gestión de las personas (70 puntos)</t>
  </si>
  <si>
    <t>Demuestre los resultados obtenidos, respecto de:
a) La organización de las personas y del trabajo, según lo desarrollado en 4.1.
b) El aprendizaje y desarrollo de las personas, según lo desarrollado en 4.2.
c) La Satisfacción, bienestar, lealtad y compromiso de las personas según lo desarrollado en 4.3.</t>
  </si>
  <si>
    <t>Demuestre los resultados obtenidos, respecto de:
a) El compromiso asumido con la comunidad, según lo desarrollado en 6.1.
b) El compromiso asumido con el desarrollo sustentable, la eco-eficiencia y la gestión de los recursos naturales, según lo desarrollado en 6.2.</t>
  </si>
  <si>
    <t>Factor 7.6 Resultados de la gestión de la responsabilidad social (50 puntos)</t>
  </si>
  <si>
    <t>Factor 7.5 Resultados de la gestión de los recursos (110 puntos)</t>
  </si>
  <si>
    <t>Demuestre los resultados obtenidos, respecto de:
1) La gestión económico financiera según lo desarrollado en 5.1 (70 puntos).
2) La gestión de la información y los conocimientos según lo desarrollado en 5.2 (20 puntos).
3) La gestión de la tecnología y la infraestructura según lo desarrollado en 5.3 (20 puntos).</t>
  </si>
  <si>
    <t>LIDERAZGO Y SISTEMA DE GESTIÓN</t>
  </si>
  <si>
    <r>
      <t>AUTOEVALUACIÓN PYME – PUNTAJES</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</si>
  <si>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rPr>
        <b/>
        <u/>
        <sz val="11"/>
        <color theme="0"/>
        <rFont val="Arial"/>
        <family val="2"/>
      </rPr>
      <t>ATENCIÓN</t>
    </r>
    <r>
      <rPr>
        <b/>
        <sz val="11"/>
        <color theme="0"/>
        <rFont val="Arial"/>
        <family val="2"/>
      </rPr>
      <t>: Luego de la autoevaluación de cada uno de los factores, mediante la aplicación de las tablas de asignación de porcentajes del Modelo, se recolectan los correspondientes puntajes en las siguientes tablas. De esta manera se muestran los puntajes finales (por factor, por criterio y total).</t>
    </r>
  </si>
  <si>
    <t>0.1 Rol del Equipo de Gobierno</t>
  </si>
  <si>
    <t>0.2 Rol del Equipo Ejecutivo</t>
  </si>
  <si>
    <t>0.3 Planeamiento estratégico y operativo</t>
  </si>
  <si>
    <t>Puntos</t>
  </si>
  <si>
    <t xml:space="preserve">1.1 Conocimiento de mercados y clientes </t>
  </si>
  <si>
    <t xml:space="preserve">1.2 Gestión de las relaciones con los clientes </t>
  </si>
  <si>
    <t>1.4 Determinación de la satisfacción y lealtad de los clientes</t>
  </si>
  <si>
    <t>0. Componente LIDERAZGO</t>
  </si>
  <si>
    <t xml:space="preserve">2.1 Enfoque, diseño y mejora continua de procesos </t>
  </si>
  <si>
    <t xml:space="preserve">2.2 Proceso de diseño de productos y servicios </t>
  </si>
  <si>
    <t xml:space="preserve">2.3 Procesos de producción y de apoyo </t>
  </si>
  <si>
    <t xml:space="preserve">2.4 Procesos relativos a proveedores </t>
  </si>
  <si>
    <t xml:space="preserve">3.1 Gestión de la innovación </t>
  </si>
  <si>
    <t xml:space="preserve">4.1 Organización de las personas y del trabajo </t>
  </si>
  <si>
    <t xml:space="preserve">4.2 Aprendizaje y desarrollo </t>
  </si>
  <si>
    <t xml:space="preserve">5.1 Gestión de los recursos económicos y financieros </t>
  </si>
  <si>
    <t xml:space="preserve">5.2 Gestión de la información y los conocimientos </t>
  </si>
  <si>
    <t xml:space="preserve">5.3 Gestión de la tecnología y la infraestructura </t>
  </si>
  <si>
    <t xml:space="preserve">6.1 Gestión de las acciones dirigidas a la comunidad </t>
  </si>
  <si>
    <t xml:space="preserve">6.2 Gestión de los recursos naturales </t>
  </si>
  <si>
    <t xml:space="preserve">TOTAL Modelo Liderazgo  +  Sistema de Gestión </t>
  </si>
  <si>
    <r>
      <t>1. E</t>
    </r>
    <r>
      <rPr>
        <b/>
        <sz val="11"/>
        <color rgb="FF000000"/>
        <rFont val="Arial"/>
        <family val="2"/>
      </rPr>
      <t xml:space="preserve">NFOQUE EN MERCADOS Y CLIENTES </t>
    </r>
  </si>
  <si>
    <t>% asignado</t>
  </si>
  <si>
    <t xml:space="preserve">2. GESTIÓN DE LOS PROCESOS </t>
  </si>
  <si>
    <t xml:space="preserve">3. GESTIÓN DE LA INNOVACIÓN </t>
  </si>
  <si>
    <t xml:space="preserve">4. GESTIÓN DE LAS PERSONAS </t>
  </si>
  <si>
    <t xml:space="preserve">5. GESTIÓN DE LOS RECURSOS </t>
  </si>
  <si>
    <t xml:space="preserve">6. GESTIÓN DE LA RESPONSABILIDAD SOCIAL </t>
  </si>
  <si>
    <r>
      <t xml:space="preserve">TOTAL </t>
    </r>
    <r>
      <rPr>
        <b/>
        <sz val="12"/>
        <color theme="0" tint="-4.9989318521683403E-2"/>
        <rFont val="Arial"/>
        <family val="2"/>
      </rPr>
      <t>Empresa</t>
    </r>
    <r>
      <rPr>
        <sz val="12"/>
        <color theme="0" tint="-4.9989318521683403E-2"/>
        <rFont val="Arial"/>
        <family val="2"/>
      </rPr>
      <t xml:space="preserve"> Liderazgo  +  Sistema de Gestión </t>
    </r>
  </si>
  <si>
    <t>7.1 Resultados de la gestión de mercados y clientes</t>
  </si>
  <si>
    <t>7. RESULTADOS</t>
  </si>
  <si>
    <t>7.2 Resultados de la gestión de los procesos</t>
  </si>
  <si>
    <t>7.3 Resultados de la gestión de la innovación</t>
  </si>
  <si>
    <t>7.4 Resultados de la gestión de las personas</t>
  </si>
  <si>
    <t>7.5 Resultados de la gestión de los recursos</t>
  </si>
  <si>
    <t>TOTAL Modelo Resultados</t>
  </si>
  <si>
    <r>
      <t xml:space="preserve">TOTAL </t>
    </r>
    <r>
      <rPr>
        <b/>
        <sz val="12"/>
        <color theme="0" tint="-4.9989318521683403E-2"/>
        <rFont val="Arial"/>
        <family val="2"/>
      </rPr>
      <t>Empresa Resultados</t>
    </r>
  </si>
  <si>
    <t>7.6 Resultados de la gestión de la responsabilidad social</t>
  </si>
  <si>
    <t>Sub total indicadores económico financieros</t>
  </si>
  <si>
    <t>Sub total indicadores de la información y los conocimientos</t>
  </si>
  <si>
    <t>PUNTAJE TOTAL</t>
  </si>
  <si>
    <t>TOTAL LIDERAZGO + SIST. DE GESTIÓN</t>
  </si>
  <si>
    <t>Puntos
Modelo</t>
  </si>
  <si>
    <t>Puntaje
Empresa</t>
  </si>
  <si>
    <t>TOTAL  MODELO</t>
  </si>
  <si>
    <t>1: Enfoque en mercados y clientes</t>
  </si>
  <si>
    <t>2: Gestión de los procesos</t>
  </si>
  <si>
    <t>3: Gestión de la innovación</t>
  </si>
  <si>
    <t>4: Gestión de las personas</t>
  </si>
  <si>
    <t>5: Gestión de los recursos</t>
  </si>
  <si>
    <t xml:space="preserve"> 6: Gestión de la responsabilidad social</t>
  </si>
  <si>
    <t>Tablas de Asignación de puntajes</t>
  </si>
  <si>
    <t>Empresa</t>
  </si>
  <si>
    <t>RESULTADOS</t>
  </si>
  <si>
    <r>
      <t xml:space="preserve">AUTOEVALUACIÓN PNC - PYME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</si>
  <si>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AUTOEVALUACIÓN PNC - PYME  
©Fundación Premio Nacional a la Calidad</t>
  </si>
  <si>
    <r>
      <t xml:space="preserve">ATENCIÓN: Para cada uno de los indicadores definir y fundamentar cada ciclo o período. Indique con una X si se trata de un indicador Estratégico o De Gestión. En la matriz, reemplace en la celda Nombre, Objetivo, y Referencia, lo que corresponda al Indicador seleccionado.  Los gráficos a continuación son como apoyo y de ejemplo, </t>
    </r>
    <r>
      <rPr>
        <b/>
        <u/>
        <sz val="11"/>
        <color theme="0"/>
        <rFont val="Arial"/>
        <family val="2"/>
      </rPr>
      <t>pueden ser utilizados o no</t>
    </r>
    <r>
      <rPr>
        <b/>
        <sz val="11"/>
        <color theme="0"/>
        <rFont val="Arial"/>
        <family val="2"/>
      </rPr>
      <t>, debajo de cada indicador encontrará un espacio donde insertar gráficos propios, y puede sumar más información gráfica en la pestaña Gráficos e Imágenes.</t>
    </r>
  </si>
  <si>
    <t>Gráficos propios de la empresa</t>
  </si>
  <si>
    <t>NA</t>
  </si>
  <si>
    <t>Tipo de Indicador</t>
  </si>
  <si>
    <t>De Gestión</t>
  </si>
  <si>
    <t>Estratégico</t>
  </si>
  <si>
    <r>
      <t xml:space="preserve">En base a su información presentada para cada aspecto, y luego de autoevaluar la misma, para asignar los valores porcentuales se deberá recurrir a las </t>
    </r>
    <r>
      <rPr>
        <b/>
        <sz val="11"/>
        <color theme="1"/>
        <rFont val="Arial"/>
        <family val="2"/>
      </rPr>
      <t xml:space="preserve">Tablas de Asignación de Porcentajes de Cumplimiento </t>
    </r>
    <r>
      <rPr>
        <sz val="11"/>
        <color theme="1"/>
        <rFont val="Arial"/>
        <family val="2"/>
      </rPr>
      <t xml:space="preserve">del Modelo, paginas 49 a 55. </t>
    </r>
  </si>
  <si>
    <r>
      <t xml:space="preserve">Cada una de las hojas dedicadas al registro de </t>
    </r>
    <r>
      <rPr>
        <b/>
        <sz val="11"/>
        <color theme="1"/>
        <rFont val="Arial"/>
        <family val="2"/>
      </rPr>
      <t>Resultados</t>
    </r>
    <r>
      <rPr>
        <sz val="11"/>
        <color theme="1"/>
        <rFont val="Arial"/>
        <family val="2"/>
      </rPr>
      <t xml:space="preserve"> contiene un conjunto de gráficos prediseñados (Indicador 1, Indicador 2, Indicador 3, etc.) para volcar sus indicadores.</t>
    </r>
  </si>
  <si>
    <t>Cada uno de estos gráficos puede llenarse sobrescribiendo los resultados en la tabla correspondiente y automáticamente los nuevos números se reflejarán en el gráfico. El formato del gráfico es sugerido. Puede variarse de acuerdo con las necesidades y preferencias de cada usuario.</t>
  </si>
  <si>
    <r>
      <t>Para la</t>
    </r>
    <r>
      <rPr>
        <b/>
        <sz val="11"/>
        <color theme="1"/>
        <rFont val="Arial"/>
        <family val="2"/>
      </rPr>
      <t xml:space="preserve"> evaluación del Liderazgo y del Sistema de Gestión de una organización,</t>
    </r>
    <r>
      <rPr>
        <sz val="11"/>
        <color theme="1"/>
        <rFont val="Arial"/>
        <family val="2"/>
      </rPr>
      <t xml:space="preserve"> deberá tomarse en cuenta:
• Cómo es la </t>
    </r>
    <r>
      <rPr>
        <b/>
        <sz val="11"/>
        <color theme="1"/>
        <rFont val="Arial"/>
        <family val="2"/>
      </rPr>
      <t>METODOLOGÍA</t>
    </r>
    <r>
      <rPr>
        <sz val="11"/>
        <color theme="1"/>
        <rFont val="Arial"/>
        <family val="2"/>
      </rPr>
      <t xml:space="preserve"> aplicada para satisfacer los distintos requerimientos del Modelo. Una metodología de excelencia debe:
         o Estar bien definida: explicar claramente cómo aborda cada requerimiento del Modelo.
         o Ser pertinente: centrarse en aspectos relevantes, tomar en cuenta las necesidades de los distintos grupos de interés involucrados, tener un diseño adecuado a tales fines.
         o Ser sistemática: aplicarse en forma repetitiva tal como ha sido diseñada, generando datos e información que permiten luego su control, aprendizaje y mejora.
         o Ser preventiva: contener mecanismos que ayudan a detectar y corregir tempranamente posibles errores que pudieran ocurrir en su aplicación, y/o a atenuar sus consecuencias.
• Cómo es el </t>
    </r>
    <r>
      <rPr>
        <b/>
        <sz val="11"/>
        <color theme="1"/>
        <rFont val="Arial"/>
        <family val="2"/>
      </rPr>
      <t>DESPLIEGUE</t>
    </r>
    <r>
      <rPr>
        <sz val="11"/>
        <color theme="1"/>
        <rFont val="Arial"/>
        <family val="2"/>
      </rPr>
      <t xml:space="preserve"> </t>
    </r>
    <r>
      <rPr>
        <u/>
        <sz val="11"/>
        <color theme="1"/>
        <rFont val="Arial"/>
        <family val="2"/>
      </rPr>
      <t xml:space="preserve">de cada metodología considerada, </t>
    </r>
    <r>
      <rPr>
        <sz val="11"/>
        <color theme="1"/>
        <rFont val="Arial"/>
        <family val="2"/>
      </rPr>
      <t xml:space="preserve">es decir, si se la ha implementado, y se ejecuta en forma continuada, con las características previstas, en todos aquellos ámbitos de la organización (departamentos, localizaciones geográficas, segmentos de clientes, productos, grupos de interés, unidades de negocio, etc.) donde sería apropiado y conveniente hacerlo. </t>
    </r>
  </si>
  <si>
    <t>Puntos del Factor 0.1</t>
  </si>
  <si>
    <t>Puntos del Factor 0.2</t>
  </si>
  <si>
    <t>Puntos del Factor 0.3</t>
  </si>
  <si>
    <t>Volver al factor</t>
  </si>
  <si>
    <t>Puntos del Factor 1.1</t>
  </si>
  <si>
    <t>Puntos del Criterio Mercados y Clientes</t>
  </si>
  <si>
    <t>Puntos del Factor 1.2</t>
  </si>
  <si>
    <t>Puntos del Factor 1.3</t>
  </si>
  <si>
    <t>Puntos del Factor 2.1</t>
  </si>
  <si>
    <t>Puntos del Factor 2.2</t>
  </si>
  <si>
    <t>Puntos del Factor 2.3</t>
  </si>
  <si>
    <t>Puntos del Factor 2.4</t>
  </si>
  <si>
    <t>Puntos del Factor 3.1</t>
  </si>
  <si>
    <t>Puntos del Factor 4.1</t>
  </si>
  <si>
    <t>Puntos del Factor 4.2</t>
  </si>
  <si>
    <t>Puntos del Factor 4.3</t>
  </si>
  <si>
    <t>Puntos del Factor 5.1</t>
  </si>
  <si>
    <t>Puntos del Factor 5.2</t>
  </si>
  <si>
    <t>Puntos del Factor 5.3</t>
  </si>
  <si>
    <t>Puntos del Criterio Gestión de la Responsabilidad Social</t>
  </si>
  <si>
    <t>Puntos del Factor 6.1</t>
  </si>
  <si>
    <t>Puntos del Factor 6.2</t>
  </si>
  <si>
    <t>ESTRATÉGICO</t>
  </si>
  <si>
    <t>De GESTIÓN</t>
  </si>
  <si>
    <t>ANUAL</t>
  </si>
  <si>
    <t>Porcentajes Indicadores</t>
  </si>
  <si>
    <t>Puntos del Factor 7.5.</t>
  </si>
  <si>
    <t>Sub total ind. de gestión de la tecnología y la infraestructura</t>
  </si>
  <si>
    <t>4.3 Satisfacción, bienestar, compromiso y lealtad de las pers.</t>
  </si>
  <si>
    <t>TOTAL RESULTADOS</t>
  </si>
  <si>
    <t>b) En línea con los objetivos estratégicos definidos por el equipo de gobierno, considera:
             1) La propuesta de valor para mercados y clientes, así como las aspiraciones económico -financieras de los accionistas y las necesidades de los demás grupos de interés.</t>
  </si>
  <si>
    <t xml:space="preserve">             2) El análisis del contexto externo y escenario competitivo, identificando las oportunidades y amenazas.</t>
  </si>
  <si>
    <t xml:space="preserve">             3) El análisis del contexto interno, identificando las fortalezas y debilidades propias de la organización.</t>
  </si>
  <si>
    <t>a) Establece procedimientos para conocer los niveles de satisfacción y lealtad de los clientes, considerando:
          1. Los segmentos a investigar.</t>
  </si>
  <si>
    <t>a) Establece procedimientos para conocer los niveles de satisfacción y lealtad de los clientes, considerando:
          2. La definición de los métodos y frecuencia de las investigaciones.</t>
  </si>
  <si>
    <t>a) Establece procedimientos para conocer los niveles de satisfacción y lealtad de los clientes, considerando:
          3. La correlación entre la satisfacción con determinados atributos de la organización y de sus productos y/o servicios, y la satisfacción general y la lealtad de los clientes.</t>
  </si>
  <si>
    <t>a) Establece procedimientos para conocer los niveles de satisfacción y lealtad de los clientes, considerando:
          4. La comparación con la competencia y/o estándares de satisfacción de la industria.</t>
  </si>
  <si>
    <t>a) Establece procedimientos para conocer los niveles de satisfacción y lealtad de los clientes, considerando:
          5. El aseguramiento de la calidad y representatividad de la información proveniente de las investigaciones.</t>
  </si>
  <si>
    <r>
      <t xml:space="preserve">Formulario de Autoevaluación
</t>
    </r>
    <r>
      <rPr>
        <b/>
        <sz val="16"/>
        <color theme="1"/>
        <rFont val="Calibri (Cuerpo)"/>
      </rPr>
      <t>SOLO PARA USO INTERNO DE LAS COMPAÑIAS</t>
    </r>
    <r>
      <rPr>
        <b/>
        <sz val="20"/>
        <color theme="1"/>
        <rFont val="Calibri"/>
        <family val="2"/>
        <scheme val="minor"/>
      </rPr>
      <t xml:space="preserve">
NO VÁLIDO PARA INSCRIBIRSE AL PNC</t>
    </r>
  </si>
  <si>
    <t xml:space="preserve">La presente planilla Excel es un instrumento de uso libre que la Fundación pone a disposiición para que las organizaciones interesadas puedan relizar una autoevalaución de su gestión según los lineamientos del Modelo de Excelencia para la Gestión de la Diversidad. </t>
  </si>
  <si>
    <t>En cada Requerimiento que forma parte de un Criterio, se deja un espacio donde se podrá describir lo utilizado como Metodología, y/o Despliegue, y/o Integración, de como desarrolla el requerimiento, el cual luego debe ser evaluado coherentemente.</t>
  </si>
  <si>
    <r>
      <rPr>
        <b/>
        <sz val="11"/>
        <color theme="1"/>
        <rFont val="Arial"/>
        <family val="2"/>
      </rPr>
      <t xml:space="preserve">DEFINICIÓN A TENER EN CUENTA: el CICLO de un indicador. </t>
    </r>
    <r>
      <rPr>
        <i/>
        <sz val="11"/>
        <color theme="1"/>
        <rFont val="Arial"/>
        <family val="2"/>
      </rPr>
      <t xml:space="preserve">
</t>
    </r>
    <r>
      <rPr>
        <sz val="11"/>
        <color theme="1"/>
        <rFont val="Arial"/>
        <family val="2"/>
      </rPr>
      <t>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Se deberá definir y fundamentar el ciclo de cada indicador. Las referencias comparativas sirven para ilustrar el valor de la gestión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t>
    </r>
  </si>
  <si>
    <t>Para facilitar su entendimiento cada gráfico puede ser complementado con breves explicaciones. Por ejemplo:
* Cuando corresponda, indicar la fórmula del indicador.  
* Cuando corresponda, indicar la fórmula del indicador.  
* En caso de desvíos con relación a los objetivos, explicar la causa y mencionar las acciones tomadas para revertirla.
* Mencionar las causas que determinaron una tendencia favorable, vinculándolas con las prácticas y métodos desarrollados.
* Mencionar los fundamentos de los objetivos y de las referencias comparativas.
En caso de necesitar más gráficos, agréguelos. Para ello puede reproducir los existentes.</t>
  </si>
  <si>
    <r>
      <t xml:space="preserve">SUGERENCIA DE USO: </t>
    </r>
    <r>
      <rPr>
        <sz val="11"/>
        <color theme="1"/>
        <rFont val="Arial"/>
        <family val="2"/>
      </rPr>
      <t>Se recomienda completar hoja por hoja en el orden sugerido a los fines de mantener una coherencia e hilación en los datos, hasta que todas las hojas de este libro hayan sido trabajadas.</t>
    </r>
  </si>
  <si>
    <r>
      <t xml:space="preserve">Referencia de colores en la ESCALA DE MADUREZ: </t>
    </r>
    <r>
      <rPr>
        <sz val="11"/>
        <color theme="1"/>
        <rFont val="Arial"/>
        <family val="2"/>
      </rPr>
      <t>Cada celda de ASIGNACIÓN se rellenará con un color determinado de acuerdo a la ETAPA de desarrollo del atributo valorado.</t>
    </r>
  </si>
  <si>
    <t>INICIO | 0-15 puntos</t>
  </si>
  <si>
    <t>DESPLIEGUE | 20-35 puntos</t>
  </si>
  <si>
    <t>CONSOLIDACIÓN | 40-60 puntos</t>
  </si>
  <si>
    <t>ACELERACIÓN | 65-80 puntos</t>
  </si>
  <si>
    <t>EXPANSIÓN ! 85-100 puntos</t>
  </si>
  <si>
    <r>
      <rPr>
        <b/>
        <sz val="11"/>
        <color rgb="FFFFFFFF"/>
        <rFont val="Arial"/>
        <family val="2"/>
      </rPr>
      <t>0.1 Rol del Equipo de Gobierno (30 puntos)</t>
    </r>
    <r>
      <rPr>
        <b/>
        <sz val="10"/>
        <color rgb="FFFFFFFF"/>
        <rFont val="Arial"/>
        <family val="2"/>
      </rPr>
      <t xml:space="preserve">
Este factor permite entender y evaluar las metodologías mediante las cuales el equipo de gobierno determina los fines de la organización y sus orientaciones básicas y establece las responsabilidades propias y del equipo ejecutivo. Además, analiza las pautas para prevenir los riesgos potenciales que pudieran afectar a las partes interesadas.</t>
    </r>
  </si>
  <si>
    <t>Promedio Integración</t>
  </si>
  <si>
    <t>Ver más abajo la Tabla de Asignaciones</t>
  </si>
  <si>
    <t>%</t>
  </si>
  <si>
    <t>c) Gestiona la investigación, la comparación de prácticas y la utilización de información proveniente de clientes, competidores, proveedores y otros grupos significativos para mejorar los procesos.</t>
  </si>
  <si>
    <t>a) Diseña, registra y difunde los procesos clave y evalúa el respectivo impacto en el negocio, fijando las responsabilidades y asegurando la disponibilidad de recursos.</t>
  </si>
  <si>
    <t>Promedio Relevancia</t>
  </si>
  <si>
    <t>Promedio Comparaciones</t>
  </si>
  <si>
    <t>Promedio Tendencias</t>
  </si>
  <si>
    <t xml:space="preserve">Puntos de los Resultados de Mercados y Clientes					</t>
  </si>
  <si>
    <t>Zona de asignación de puntajes para RESULTADOS</t>
  </si>
  <si>
    <t xml:space="preserve">Puntos de los Resultados de Procesos				</t>
  </si>
  <si>
    <t xml:space="preserve">Puntos de los Resultados de Innovación				</t>
  </si>
  <si>
    <t xml:space="preserve">Puntos de los Resultados de Personas				</t>
  </si>
  <si>
    <t>Puntos de los Resultados de Responsabilidad Social</t>
  </si>
  <si>
    <t>a) Indicadores económicos financieros (70 puntos)</t>
  </si>
  <si>
    <t>b) Indicadores de la información y los conocimientos  (20 puntos)</t>
  </si>
  <si>
    <t>c) Indicadores de la tecnología y la infraestructura  (20 puntos)</t>
  </si>
  <si>
    <t>7.5.1. Subtotal Económicos Financieros</t>
  </si>
  <si>
    <t>7.5.2. Subtotal Información y los cocimientos</t>
  </si>
  <si>
    <t>7.5.3. Subtotal Tecnología e Infraestructura</t>
  </si>
  <si>
    <t>Puntaje del SubFactor</t>
  </si>
  <si>
    <t>INSERTE NOMBRE DE LA EMPRESA</t>
  </si>
  <si>
    <t>Premio Nacional a la Calidad en la Gestión Integral de PyMEs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</si>
</sst>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1" x14ac:knownFonts="1">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0"/>
      <color theme="1"/>
      <name val="Arial"/>
      <family val="2"/>
    </font>
    <font>
      <sz val="10"/>
      <color theme="1"/>
      <name val="Arial"/>
      <family val="2"/>
    </font>
    <font>
      <sz val="9"/>
      <color theme="1"/>
      <name val="Calibri"/>
      <family val="2"/>
      <scheme val="minor"/>
    </font>
    <font>
      <b/>
      <sz val="12"/>
      <color theme="1"/>
      <name val="Calibri"/>
      <family val="2"/>
      <scheme val="minor"/>
    </font>
    <font>
      <b/>
      <sz val="15"/>
      <color theme="3"/>
      <name val="Calibri"/>
      <family val="2"/>
      <scheme val="minor"/>
    </font>
    <font>
      <b/>
      <sz val="13"/>
      <color theme="3"/>
      <name val="Calibri"/>
      <family val="2"/>
      <scheme val="minor"/>
    </font>
    <font>
      <sz val="11"/>
      <color theme="1"/>
      <name val="Calibri"/>
      <family val="2"/>
      <scheme val="minor"/>
    </font>
    <font>
      <b/>
      <sz val="11"/>
      <color theme="3"/>
      <name val="Calibri"/>
      <family val="2"/>
      <scheme val="minor"/>
    </font>
    <font>
      <sz val="11"/>
      <color theme="1"/>
      <name val="Calibri"/>
      <family val="2"/>
    </font>
    <font>
      <sz val="12"/>
      <color theme="1"/>
      <name val="Calibri"/>
      <family val="2"/>
      <scheme val="minor"/>
    </font>
    <font>
      <b/>
      <sz val="18"/>
      <color theme="3"/>
      <name val="Cambria"/>
      <family val="2"/>
      <scheme val="major"/>
    </font>
    <font>
      <b/>
      <sz val="12"/>
      <color theme="3"/>
      <name val="Calibri"/>
      <family val="2"/>
      <scheme val="minor"/>
    </font>
    <font>
      <u/>
      <sz val="11"/>
      <color theme="10"/>
      <name val="Calibri"/>
      <family val="2"/>
    </font>
    <font>
      <i/>
      <sz val="11"/>
      <color theme="1"/>
      <name val="Calibri"/>
      <family val="2"/>
      <scheme val="minor"/>
    </font>
    <font>
      <sz val="12"/>
      <color theme="1"/>
      <name val="Symbol"/>
      <family val="1"/>
      <charset val="2"/>
    </font>
    <font>
      <u/>
      <sz val="11"/>
      <color theme="10"/>
      <name val="Calibri"/>
      <family val="2"/>
      <scheme val="minor"/>
    </font>
    <font>
      <b/>
      <sz val="24"/>
      <color theme="1"/>
      <name val="Calibri"/>
      <family val="2"/>
      <scheme val="minor"/>
    </font>
    <font>
      <b/>
      <sz val="20"/>
      <color theme="1"/>
      <name val="Calibri"/>
      <family val="2"/>
      <scheme val="minor"/>
    </font>
    <font>
      <sz val="11"/>
      <color rgb="FF0000FF"/>
      <name val="Calibri"/>
      <family val="2"/>
      <scheme val="minor"/>
    </font>
    <font>
      <sz val="12"/>
      <color theme="1"/>
      <name val="Calibri"/>
      <family val="2"/>
    </font>
    <font>
      <b/>
      <sz val="11"/>
      <color rgb="FFFF0000"/>
      <name val="Calibri"/>
      <family val="2"/>
      <scheme val="minor"/>
    </font>
    <font>
      <sz val="10"/>
      <color rgb="FF000000"/>
      <name val="Arial"/>
      <family val="2"/>
    </font>
    <font>
      <sz val="10"/>
      <color rgb="FF000000"/>
      <name val="Arial"/>
      <family val="2"/>
    </font>
    <font>
      <b/>
      <u val="doubleAccounting"/>
      <sz val="12"/>
      <color theme="0"/>
      <name val="Arial Rounded MT Bold"/>
      <family val="2"/>
    </font>
    <font>
      <b/>
      <sz val="10"/>
      <color theme="2" tint="-0.499984740745262"/>
      <name val="Arial"/>
      <family val="2"/>
    </font>
    <font>
      <sz val="10"/>
      <name val="Arial"/>
      <family val="2"/>
    </font>
    <font>
      <b/>
      <sz val="10"/>
      <name val="Arial"/>
      <family val="2"/>
    </font>
    <font>
      <b/>
      <sz val="10"/>
      <color rgb="FFFFFFFF"/>
      <name val="Arial"/>
      <family val="2"/>
    </font>
    <font>
      <b/>
      <sz val="11"/>
      <color rgb="FFFFFFFF"/>
      <name val="Arial"/>
      <family val="2"/>
    </font>
    <font>
      <sz val="10"/>
      <color rgb="FF000000"/>
      <name val="Calibri"/>
      <family val="2"/>
      <scheme val="minor"/>
    </font>
    <font>
      <sz val="9"/>
      <color theme="1"/>
      <name val="Arial"/>
      <family val="2"/>
    </font>
    <font>
      <b/>
      <sz val="11"/>
      <color theme="0"/>
      <name val="Arial"/>
      <family val="2"/>
    </font>
    <font>
      <b/>
      <sz val="12"/>
      <color theme="0"/>
      <name val="Arial"/>
      <family val="2"/>
    </font>
    <font>
      <b/>
      <sz val="14"/>
      <color theme="0"/>
      <name val="Arial"/>
      <family val="2"/>
    </font>
    <font>
      <b/>
      <sz val="8"/>
      <color theme="1"/>
      <name val="Arial"/>
      <family val="2"/>
    </font>
    <font>
      <sz val="11"/>
      <color theme="1"/>
      <name val="Arial"/>
      <family val="2"/>
    </font>
    <font>
      <sz val="12"/>
      <color rgb="FF0A0101"/>
      <name val="Arial"/>
      <family val="2"/>
    </font>
    <font>
      <b/>
      <sz val="11"/>
      <color theme="1"/>
      <name val="Arial"/>
      <family val="2"/>
    </font>
    <font>
      <b/>
      <sz val="11"/>
      <name val="Arial"/>
      <family val="2"/>
    </font>
    <font>
      <b/>
      <sz val="12"/>
      <color theme="1"/>
      <name val="Arial"/>
      <family val="2"/>
    </font>
    <font>
      <b/>
      <sz val="10"/>
      <color theme="0"/>
      <name val="Arial"/>
      <family val="2"/>
    </font>
    <font>
      <b/>
      <vertAlign val="superscript"/>
      <sz val="12"/>
      <color theme="0"/>
      <name val="Arial"/>
      <family val="2"/>
    </font>
    <font>
      <sz val="8"/>
      <color theme="1"/>
      <name val="Calibri"/>
      <family val="2"/>
      <scheme val="minor"/>
    </font>
    <font>
      <b/>
      <i/>
      <sz val="10"/>
      <color theme="0"/>
      <name val="Arial"/>
      <family val="2"/>
    </font>
    <font>
      <b/>
      <sz val="11"/>
      <color theme="3"/>
      <name val="Arial"/>
      <family val="2"/>
    </font>
    <font>
      <b/>
      <sz val="14"/>
      <color theme="3"/>
      <name val="Arial"/>
      <family val="2"/>
    </font>
    <font>
      <sz val="14"/>
      <color theme="1"/>
      <name val="Arial"/>
      <family val="2"/>
    </font>
    <font>
      <i/>
      <sz val="11"/>
      <color theme="1"/>
      <name val="Arial"/>
      <family val="2"/>
    </font>
    <font>
      <i/>
      <sz val="14"/>
      <color theme="1"/>
      <name val="Arial"/>
      <family val="2"/>
    </font>
    <font>
      <sz val="12"/>
      <color theme="1"/>
      <name val="Arial"/>
      <family val="2"/>
    </font>
    <font>
      <u/>
      <sz val="11"/>
      <color theme="1"/>
      <name val="Arial"/>
      <family val="2"/>
    </font>
    <font>
      <sz val="11"/>
      <color rgb="FFFFFFFF"/>
      <name val="Arial"/>
      <family val="2"/>
    </font>
    <font>
      <i/>
      <sz val="12"/>
      <color theme="0" tint="-4.9989318521683403E-2"/>
      <name val="Arial"/>
      <family val="2"/>
    </font>
    <font>
      <b/>
      <sz val="12"/>
      <color theme="0" tint="-4.9989318521683403E-2"/>
      <name val="Arial"/>
      <family val="2"/>
    </font>
    <font>
      <b/>
      <sz val="11"/>
      <color theme="0" tint="-4.9989318521683403E-2"/>
      <name val="Arial"/>
      <family val="2"/>
    </font>
    <font>
      <b/>
      <sz val="10"/>
      <color theme="0" tint="-4.9989318521683403E-2"/>
      <name val="Arial"/>
      <family val="2"/>
    </font>
    <font>
      <sz val="12"/>
      <color theme="0" tint="-4.9989318521683403E-2"/>
      <name val="Arial"/>
      <family val="2"/>
    </font>
    <font>
      <sz val="8"/>
      <color theme="1"/>
      <name val="Arial"/>
      <family val="2"/>
    </font>
    <font>
      <b/>
      <sz val="9"/>
      <color theme="1" tint="0.499984740745262"/>
      <name val="Arial"/>
      <family val="2"/>
    </font>
    <font>
      <b/>
      <u/>
      <sz val="11"/>
      <color theme="0"/>
      <name val="Arial"/>
      <family val="2"/>
    </font>
    <font>
      <b/>
      <sz val="10"/>
      <color rgb="FF000000"/>
      <name val="Arial"/>
      <family val="2"/>
    </font>
    <font>
      <b/>
      <sz val="12"/>
      <name val="Arial"/>
      <family val="2"/>
    </font>
    <font>
      <sz val="11"/>
      <name val="Arial"/>
      <family val="2"/>
    </font>
    <font>
      <b/>
      <sz val="11"/>
      <color rgb="FF000000"/>
      <name val="Arial"/>
      <family val="2"/>
    </font>
    <font>
      <sz val="11"/>
      <color rgb="FF000000"/>
      <name val="Arial"/>
      <family val="2"/>
    </font>
    <font>
      <u/>
      <sz val="11"/>
      <color theme="10"/>
      <name val="Arial"/>
      <family val="2"/>
    </font>
    <font>
      <b/>
      <sz val="16"/>
      <color theme="0"/>
      <name val="Arial"/>
      <family val="2"/>
    </font>
    <font>
      <b/>
      <sz val="12"/>
      <color theme="1"/>
      <name val="Arial Black"/>
      <family val="2"/>
    </font>
    <font>
      <b/>
      <sz val="14"/>
      <color theme="1"/>
      <name val="Arial"/>
      <family val="2"/>
    </font>
    <font>
      <i/>
      <sz val="11"/>
      <color theme="1" tint="0.499984740745262"/>
      <name val="Calibri"/>
      <family val="2"/>
      <scheme val="minor"/>
    </font>
    <font>
      <b/>
      <sz val="12"/>
      <color rgb="FFFFFFFF"/>
      <name val="Arial"/>
      <family val="2"/>
    </font>
    <font>
      <b/>
      <sz val="14"/>
      <name val="Arial"/>
      <family val="2"/>
    </font>
    <font>
      <b/>
      <sz val="16"/>
      <color theme="1"/>
      <name val="Calibri (Cuerpo)"/>
    </font>
    <font>
      <i/>
      <sz val="11"/>
      <color rgb="FF808080"/>
      <name val="Calibri"/>
      <family val="2"/>
      <scheme val="minor"/>
    </font>
    <font>
      <b/>
      <sz val="12"/>
      <color rgb="FF000000"/>
      <name val="Arial"/>
      <family val="2"/>
    </font>
    <font>
      <sz val="11"/>
      <color rgb="FF000000"/>
      <name val="Calibri"/>
      <family val="2"/>
      <scheme val="minor"/>
    </font>
    <font>
      <sz val="12"/>
      <color theme="0"/>
      <name val="Arial"/>
      <family val="2"/>
    </font>
  </fonts>
  <fills count="21">
    <fill>
      <patternFill patternType="none"/>
    </fill>
    <fill>
      <patternFill patternType="gray125"/>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3B3B"/>
        <bgColor indexed="64"/>
      </patternFill>
    </fill>
    <fill>
      <patternFill patternType="solid">
        <fgColor theme="1"/>
        <bgColor indexed="64"/>
      </patternFill>
    </fill>
    <fill>
      <patternFill patternType="solid">
        <fgColor rgb="FF000000"/>
        <bgColor indexed="64"/>
      </patternFill>
    </fill>
    <fill>
      <patternFill patternType="solid">
        <fgColor rgb="FFB7B7B7"/>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rgb="FF000000"/>
      </left>
      <right/>
      <top style="thick">
        <color rgb="FF000000"/>
      </top>
      <bottom style="thick">
        <color rgb="FF000000"/>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ck">
        <color rgb="FF000000"/>
      </top>
      <bottom style="thick">
        <color rgb="FF000000"/>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diagonal/>
    </border>
    <border>
      <left/>
      <right style="thin">
        <color indexed="64"/>
      </right>
      <top style="medium">
        <color auto="1"/>
      </top>
      <bottom style="thin">
        <color auto="1"/>
      </bottom>
      <diagonal/>
    </border>
    <border>
      <left/>
      <right style="thin">
        <color indexed="64"/>
      </right>
      <top style="medium">
        <color auto="1"/>
      </top>
      <bottom/>
      <diagonal/>
    </border>
    <border>
      <left/>
      <right/>
      <top/>
      <bottom style="thick">
        <color theme="1" tint="0.499984740745262"/>
      </bottom>
      <diagonal/>
    </border>
    <border>
      <left/>
      <right style="medium">
        <color auto="1"/>
      </right>
      <top style="medium">
        <color auto="1"/>
      </top>
      <bottom style="thin">
        <color auto="1"/>
      </bottom>
      <diagonal/>
    </border>
    <border>
      <left style="medium">
        <color auto="1"/>
      </left>
      <right style="medium">
        <color auto="1"/>
      </right>
      <top/>
      <bottom/>
      <diagonal/>
    </border>
    <border>
      <left/>
      <right style="medium">
        <color indexed="64"/>
      </right>
      <top style="thick">
        <color rgb="FF000000"/>
      </top>
      <bottom style="thick">
        <color rgb="FF000000"/>
      </bottom>
      <diagonal/>
    </border>
  </borders>
  <cellStyleXfs count="9">
    <xf numFmtId="0" fontId="0" fillId="0" borderId="0"/>
    <xf numFmtId="0" fontId="8" fillId="0" borderId="6" applyNumberFormat="0" applyFill="0" applyAlignment="0" applyProtection="0"/>
    <xf numFmtId="0" fontId="9" fillId="0" borderId="7" applyNumberFormat="0" applyFill="0" applyAlignment="0" applyProtection="0"/>
    <xf numFmtId="0" fontId="11" fillId="0" borderId="8" applyNumberFormat="0" applyFill="0" applyAlignment="0" applyProtection="0"/>
    <xf numFmtId="0" fontId="14"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25" fillId="0" borderId="0"/>
    <xf numFmtId="9" fontId="10" fillId="0" borderId="0" applyFont="0" applyFill="0" applyBorder="0" applyAlignment="0" applyProtection="0"/>
  </cellStyleXfs>
  <cellXfs count="441">
    <xf numFmtId="0" fontId="0" fillId="0" borderId="0" xfId="0"/>
    <xf numFmtId="0" fontId="0" fillId="0" borderId="0" xfId="0" applyAlignment="1">
      <alignment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0" xfId="0" applyAlignment="1">
      <alignment vertical="center"/>
    </xf>
    <xf numFmtId="0" fontId="3" fillId="0" borderId="0" xfId="0" applyFont="1"/>
    <xf numFmtId="0" fontId="6" fillId="0" borderId="0" xfId="0" applyFont="1"/>
    <xf numFmtId="0" fontId="16" fillId="0" borderId="0" xfId="5" applyAlignment="1" applyProtection="1">
      <alignment vertical="center"/>
    </xf>
    <xf numFmtId="0" fontId="0" fillId="0" borderId="0" xfId="0" applyAlignment="1">
      <alignment wrapText="1"/>
    </xf>
    <xf numFmtId="0" fontId="11" fillId="0" borderId="6" xfId="3" applyBorder="1" applyAlignment="1">
      <alignment vertical="center" wrapText="1"/>
    </xf>
    <xf numFmtId="0" fontId="15" fillId="0" borderId="6" xfId="1" applyFont="1" applyAlignment="1">
      <alignment horizontal="left" vertical="center"/>
    </xf>
    <xf numFmtId="0" fontId="11" fillId="0" borderId="0" xfId="3" applyBorder="1"/>
    <xf numFmtId="0" fontId="17" fillId="0" borderId="0" xfId="0" applyFont="1"/>
    <xf numFmtId="0" fontId="7" fillId="0" borderId="0" xfId="0" applyFont="1"/>
    <xf numFmtId="0" fontId="13" fillId="0" borderId="1" xfId="0" applyFont="1" applyBorder="1" applyAlignment="1">
      <alignment horizontal="justify" vertical="top" wrapText="1"/>
    </xf>
    <xf numFmtId="0" fontId="13" fillId="0" borderId="1" xfId="0" applyFont="1" applyBorder="1" applyAlignment="1">
      <alignment horizontal="center" vertical="top" wrapText="1"/>
    </xf>
    <xf numFmtId="0" fontId="13" fillId="0" borderId="1" xfId="0" applyFont="1" applyBorder="1" applyAlignment="1">
      <alignment horizontal="center"/>
    </xf>
    <xf numFmtId="0" fontId="13" fillId="0" borderId="0" xfId="0" applyFont="1" applyAlignment="1">
      <alignment horizontal="justify" vertical="top" wrapText="1"/>
    </xf>
    <xf numFmtId="0" fontId="13" fillId="0" borderId="0" xfId="0" applyFont="1" applyAlignment="1">
      <alignment horizontal="center" vertical="top" wrapText="1"/>
    </xf>
    <xf numFmtId="0" fontId="13" fillId="0" borderId="0" xfId="0" applyFont="1"/>
    <xf numFmtId="0" fontId="0" fillId="0" borderId="9" xfId="0" applyBorder="1"/>
    <xf numFmtId="0" fontId="24" fillId="0" borderId="0" xfId="0" applyFont="1"/>
    <xf numFmtId="0" fontId="7"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13" fillId="0" borderId="0" xfId="0" applyFont="1" applyAlignment="1">
      <alignment horizontal="left" vertical="center"/>
    </xf>
    <xf numFmtId="49" fontId="0" fillId="0" borderId="0" xfId="0" applyNumberFormat="1" applyAlignment="1">
      <alignment vertical="center" wrapText="1"/>
    </xf>
    <xf numFmtId="0" fontId="0" fillId="0" borderId="0" xfId="0" applyAlignment="1">
      <alignment horizontal="center" vertical="center"/>
    </xf>
    <xf numFmtId="0" fontId="25" fillId="0" borderId="0" xfId="7"/>
    <xf numFmtId="0" fontId="26" fillId="0" borderId="0" xfId="7" applyFont="1" applyAlignment="1">
      <alignment vertical="center"/>
    </xf>
    <xf numFmtId="0" fontId="25" fillId="0" borderId="0" xfId="7" applyAlignment="1">
      <alignment vertical="center"/>
    </xf>
    <xf numFmtId="0" fontId="27" fillId="9" borderId="0" xfId="7" applyFont="1" applyFill="1" applyAlignment="1">
      <alignment vertical="center"/>
    </xf>
    <xf numFmtId="0" fontId="26" fillId="0" borderId="0" xfId="7" applyFont="1" applyAlignment="1">
      <alignment horizontal="center" vertical="center"/>
    </xf>
    <xf numFmtId="0" fontId="28" fillId="0" borderId="0" xfId="7" applyFont="1" applyAlignment="1">
      <alignment horizontal="center" vertical="center"/>
    </xf>
    <xf numFmtId="0" fontId="29" fillId="0" borderId="0" xfId="7" applyFont="1" applyAlignment="1">
      <alignment horizontal="center" vertical="center" wrapText="1"/>
    </xf>
    <xf numFmtId="0" fontId="30" fillId="0" borderId="0" xfId="7" applyFont="1" applyAlignment="1">
      <alignment horizontal="center" vertical="center" wrapText="1"/>
    </xf>
    <xf numFmtId="9" fontId="28" fillId="0" borderId="0" xfId="7" applyNumberFormat="1" applyFont="1" applyAlignment="1">
      <alignment horizontal="center" vertical="center"/>
    </xf>
    <xf numFmtId="0" fontId="25" fillId="0" borderId="0" xfId="7" applyAlignment="1">
      <alignment vertical="center" wrapText="1"/>
    </xf>
    <xf numFmtId="0" fontId="0" fillId="0" borderId="0" xfId="0" applyAlignment="1">
      <alignment horizontal="left" vertical="center" wrapText="1"/>
    </xf>
    <xf numFmtId="0" fontId="25" fillId="0" borderId="0" xfId="7" applyAlignment="1">
      <alignment horizontal="center" vertical="center"/>
    </xf>
    <xf numFmtId="0" fontId="0" fillId="0" borderId="26" xfId="0" applyBorder="1"/>
    <xf numFmtId="0" fontId="0" fillId="0" borderId="25" xfId="0" applyBorder="1" applyAlignment="1">
      <alignment vertical="center" wrapText="1"/>
    </xf>
    <xf numFmtId="0" fontId="0" fillId="0" borderId="0" xfId="0" applyAlignment="1">
      <alignment horizontal="center" vertical="top"/>
    </xf>
    <xf numFmtId="0" fontId="3" fillId="0" borderId="0" xfId="0" applyFont="1" applyAlignment="1">
      <alignment horizontal="center" vertical="top"/>
    </xf>
    <xf numFmtId="0" fontId="5" fillId="0" borderId="0" xfId="0" applyFont="1" applyAlignment="1">
      <alignment vertical="center" wrapText="1"/>
    </xf>
    <xf numFmtId="1" fontId="33" fillId="0" borderId="1" xfId="0" applyNumberFormat="1" applyFont="1" applyBorder="1" applyAlignment="1">
      <alignment vertical="center" wrapText="1"/>
    </xf>
    <xf numFmtId="0" fontId="26" fillId="0" borderId="0" xfId="7" applyFont="1"/>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15" borderId="0" xfId="0" applyFill="1" applyAlignment="1">
      <alignment horizontal="center" vertical="top"/>
    </xf>
    <xf numFmtId="0" fontId="0" fillId="15" borderId="0" xfId="0" applyFill="1"/>
    <xf numFmtId="0" fontId="5" fillId="15" borderId="0" xfId="0" applyFont="1" applyFill="1" applyAlignment="1">
      <alignment vertical="center" wrapText="1"/>
    </xf>
    <xf numFmtId="0" fontId="4" fillId="15" borderId="0" xfId="0" applyFont="1" applyFill="1" applyAlignment="1">
      <alignment horizontal="center" vertical="center" wrapText="1"/>
    </xf>
    <xf numFmtId="0" fontId="40" fillId="0" borderId="0" xfId="0" applyFont="1"/>
    <xf numFmtId="0" fontId="39" fillId="0" borderId="0" xfId="0" applyFont="1"/>
    <xf numFmtId="164" fontId="25" fillId="0" borderId="0" xfId="7" applyNumberFormat="1" applyAlignment="1">
      <alignment horizontal="center" vertical="center"/>
    </xf>
    <xf numFmtId="0" fontId="43" fillId="0" borderId="32" xfId="0" applyFont="1" applyBorder="1" applyAlignment="1">
      <alignment horizontal="center" vertical="center"/>
    </xf>
    <xf numFmtId="0" fontId="5" fillId="0" borderId="0" xfId="0" applyFont="1"/>
    <xf numFmtId="0" fontId="46" fillId="0" borderId="0" xfId="0" applyFont="1" applyAlignment="1">
      <alignment horizontal="center" vertical="center"/>
    </xf>
    <xf numFmtId="0" fontId="38" fillId="8" borderId="25" xfId="0" applyFont="1" applyFill="1" applyBorder="1" applyAlignment="1">
      <alignment horizontal="center" wrapText="1"/>
    </xf>
    <xf numFmtId="0" fontId="38" fillId="8" borderId="0" xfId="0" applyFont="1" applyFill="1" applyAlignment="1">
      <alignment horizontal="left"/>
    </xf>
    <xf numFmtId="0" fontId="38" fillId="8" borderId="0" xfId="0" applyFont="1" applyFill="1" applyAlignment="1">
      <alignment horizontal="center"/>
    </xf>
    <xf numFmtId="0" fontId="38" fillId="8" borderId="26" xfId="0" applyFont="1" applyFill="1" applyBorder="1" applyAlignment="1">
      <alignment horizontal="center"/>
    </xf>
    <xf numFmtId="0" fontId="0" fillId="0" borderId="0" xfId="0" applyAlignment="1">
      <alignment horizontal="left"/>
    </xf>
    <xf numFmtId="0" fontId="51" fillId="0" borderId="0" xfId="0" applyFont="1" applyAlignment="1">
      <alignment horizontal="left" vertical="center" wrapText="1"/>
    </xf>
    <xf numFmtId="0" fontId="51"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39" fillId="16" borderId="0" xfId="0" applyFont="1" applyFill="1" applyAlignment="1">
      <alignment horizontal="left" vertical="center" wrapText="1"/>
    </xf>
    <xf numFmtId="0" fontId="51" fillId="4" borderId="0" xfId="0" applyFont="1" applyFill="1" applyAlignment="1">
      <alignment horizontal="left" vertical="center" wrapText="1"/>
    </xf>
    <xf numFmtId="0" fontId="41" fillId="0" borderId="0" xfId="0" applyFont="1" applyAlignment="1">
      <alignment horizontal="left" wrapText="1"/>
    </xf>
    <xf numFmtId="0" fontId="39" fillId="0" borderId="0" xfId="0" applyFont="1" applyAlignment="1">
      <alignment horizontal="left" wrapText="1"/>
    </xf>
    <xf numFmtId="49" fontId="39" fillId="0" borderId="0" xfId="0" applyNumberFormat="1" applyFont="1" applyAlignment="1">
      <alignment horizontal="left" wrapText="1"/>
    </xf>
    <xf numFmtId="0" fontId="41" fillId="17" borderId="0" xfId="0" applyFont="1" applyFill="1" applyAlignment="1">
      <alignment horizontal="left" vertical="center" wrapText="1"/>
    </xf>
    <xf numFmtId="0" fontId="58" fillId="15" borderId="40" xfId="2" applyFont="1" applyFill="1" applyBorder="1" applyAlignment="1">
      <alignment vertical="center" wrapText="1"/>
    </xf>
    <xf numFmtId="0" fontId="56" fillId="15" borderId="3" xfId="2" applyFont="1" applyFill="1" applyBorder="1" applyAlignment="1">
      <alignment vertical="center" wrapText="1"/>
    </xf>
    <xf numFmtId="0" fontId="39" fillId="0" borderId="0" xfId="0" applyFont="1" applyAlignment="1">
      <alignment horizontal="center" vertical="top"/>
    </xf>
    <xf numFmtId="0" fontId="61" fillId="0" borderId="0" xfId="0" applyFont="1" applyAlignment="1">
      <alignment horizontal="center" vertical="center"/>
    </xf>
    <xf numFmtId="0" fontId="39" fillId="0" borderId="26" xfId="0" applyFont="1" applyBorder="1"/>
    <xf numFmtId="0" fontId="4" fillId="0" borderId="0" xfId="0" applyFont="1" applyAlignment="1">
      <alignment horizontal="center" vertical="top"/>
    </xf>
    <xf numFmtId="0" fontId="4" fillId="0" borderId="0" xfId="0" applyFont="1"/>
    <xf numFmtId="0" fontId="48" fillId="0" borderId="0" xfId="3" applyFont="1" applyBorder="1"/>
    <xf numFmtId="0" fontId="39" fillId="15" borderId="0" xfId="0" applyFont="1" applyFill="1" applyAlignment="1">
      <alignment horizontal="center" vertical="top"/>
    </xf>
    <xf numFmtId="0" fontId="39" fillId="15" borderId="0" xfId="0" applyFont="1" applyFill="1"/>
    <xf numFmtId="0" fontId="58" fillId="15" borderId="40" xfId="2" applyFont="1" applyFill="1" applyBorder="1" applyAlignment="1">
      <alignment horizontal="right" vertical="center" wrapText="1"/>
    </xf>
    <xf numFmtId="0" fontId="62" fillId="13" borderId="21" xfId="0" applyFont="1" applyFill="1" applyBorder="1" applyAlignment="1">
      <alignment horizontal="center"/>
    </xf>
    <xf numFmtId="0" fontId="39" fillId="0" borderId="0" xfId="0" applyFont="1" applyAlignment="1">
      <alignment horizontal="center" vertical="center" wrapText="1"/>
    </xf>
    <xf numFmtId="0" fontId="5" fillId="0" borderId="29" xfId="0" applyFont="1" applyBorder="1" applyAlignment="1">
      <alignment horizontal="center"/>
    </xf>
    <xf numFmtId="0" fontId="5" fillId="0" borderId="28" xfId="0" applyFont="1" applyBorder="1" applyAlignment="1">
      <alignment horizontal="center"/>
    </xf>
    <xf numFmtId="0" fontId="5" fillId="0" borderId="30" xfId="0" applyFont="1" applyBorder="1" applyAlignment="1">
      <alignment horizontal="center"/>
    </xf>
    <xf numFmtId="0" fontId="64" fillId="0" borderId="0" xfId="7" applyFont="1"/>
    <xf numFmtId="0" fontId="64" fillId="0" borderId="0" xfId="7" applyFont="1" applyAlignment="1">
      <alignment vertical="center" wrapText="1"/>
    </xf>
    <xf numFmtId="0" fontId="48" fillId="0" borderId="0" xfId="3" applyFont="1" applyBorder="1" applyAlignment="1">
      <alignment vertical="center" wrapText="1"/>
    </xf>
    <xf numFmtId="0" fontId="65" fillId="18" borderId="0" xfId="1" applyFont="1" applyFill="1" applyBorder="1" applyAlignment="1">
      <alignment horizontal="left" vertical="center" wrapText="1"/>
    </xf>
    <xf numFmtId="0" fontId="66" fillId="0" borderId="43" xfId="0" applyFont="1" applyBorder="1" applyAlignment="1">
      <alignment vertical="center"/>
    </xf>
    <xf numFmtId="0" fontId="66" fillId="0" borderId="46" xfId="0" applyFont="1" applyBorder="1" applyAlignment="1">
      <alignment vertical="center"/>
    </xf>
    <xf numFmtId="0" fontId="29" fillId="0" borderId="44" xfId="0" applyFont="1" applyBorder="1" applyAlignment="1">
      <alignment vertical="center"/>
    </xf>
    <xf numFmtId="0" fontId="29" fillId="0" borderId="47" xfId="0" applyFont="1" applyBorder="1" applyAlignment="1">
      <alignment vertical="center"/>
    </xf>
    <xf numFmtId="0" fontId="66" fillId="0" borderId="48" xfId="0" applyFont="1" applyBorder="1" applyAlignment="1">
      <alignment vertical="center"/>
    </xf>
    <xf numFmtId="0" fontId="29" fillId="0" borderId="18" xfId="0" applyFont="1" applyBorder="1" applyAlignment="1">
      <alignment vertical="center"/>
    </xf>
    <xf numFmtId="0" fontId="68" fillId="0" borderId="43" xfId="0" applyFont="1" applyBorder="1" applyAlignment="1">
      <alignment vertical="center"/>
    </xf>
    <xf numFmtId="0" fontId="68" fillId="0" borderId="46" xfId="0" applyFont="1" applyBorder="1" applyAlignment="1">
      <alignment vertical="center"/>
    </xf>
    <xf numFmtId="0" fontId="26" fillId="0" borderId="4" xfId="0" applyFont="1" applyBorder="1" applyAlignment="1">
      <alignment vertical="center"/>
    </xf>
    <xf numFmtId="0" fontId="26" fillId="0" borderId="17" xfId="0" applyFont="1" applyBorder="1" applyAlignment="1">
      <alignment vertical="center"/>
    </xf>
    <xf numFmtId="0" fontId="68" fillId="0" borderId="48" xfId="0" applyFont="1" applyBorder="1" applyAlignment="1">
      <alignment vertical="center"/>
    </xf>
    <xf numFmtId="0" fontId="26" fillId="0" borderId="19" xfId="0" applyFont="1" applyBorder="1" applyAlignment="1">
      <alignment vertical="center"/>
    </xf>
    <xf numFmtId="0" fontId="66" fillId="0" borderId="41" xfId="0" applyFont="1" applyBorder="1" applyAlignment="1">
      <alignment vertical="center"/>
    </xf>
    <xf numFmtId="0" fontId="29" fillId="0" borderId="42" xfId="0" applyFont="1" applyBorder="1" applyAlignment="1">
      <alignment vertical="center"/>
    </xf>
    <xf numFmtId="0" fontId="68" fillId="0" borderId="41" xfId="0" applyFont="1" applyBorder="1" applyAlignment="1">
      <alignment vertical="center"/>
    </xf>
    <xf numFmtId="0" fontId="26" fillId="0" borderId="49" xfId="0" applyFont="1" applyBorder="1" applyAlignment="1">
      <alignment vertical="center"/>
    </xf>
    <xf numFmtId="0" fontId="68" fillId="0" borderId="10" xfId="0" applyFont="1" applyBorder="1" applyAlignment="1">
      <alignment vertical="center"/>
    </xf>
    <xf numFmtId="0" fontId="26" fillId="0" borderId="50" xfId="0" applyFont="1" applyBorder="1" applyAlignment="1">
      <alignment vertical="center"/>
    </xf>
    <xf numFmtId="0" fontId="39" fillId="0" borderId="5" xfId="0" applyFont="1" applyBorder="1"/>
    <xf numFmtId="0" fontId="39" fillId="0" borderId="11" xfId="0" applyFont="1" applyBorder="1"/>
    <xf numFmtId="0" fontId="65" fillId="0" borderId="0" xfId="1" applyFont="1" applyBorder="1" applyAlignment="1">
      <alignment horizontal="left" vertical="center"/>
    </xf>
    <xf numFmtId="0" fontId="39" fillId="0" borderId="0" xfId="0" applyFont="1" applyAlignment="1">
      <alignment vertical="center"/>
    </xf>
    <xf numFmtId="0" fontId="39" fillId="15" borderId="0" xfId="0" applyFont="1" applyFill="1" applyAlignment="1">
      <alignment vertical="center"/>
    </xf>
    <xf numFmtId="0" fontId="69" fillId="0" borderId="0" xfId="6" applyFont="1" applyFill="1"/>
    <xf numFmtId="0" fontId="69" fillId="0" borderId="0" xfId="6" applyFont="1" applyAlignment="1">
      <alignment vertical="center"/>
    </xf>
    <xf numFmtId="0" fontId="69" fillId="0" borderId="0" xfId="5" applyFont="1" applyAlignment="1" applyProtection="1">
      <alignment vertical="center"/>
    </xf>
    <xf numFmtId="0" fontId="70" fillId="10" borderId="0" xfId="0" applyFont="1" applyFill="1" applyAlignment="1">
      <alignment horizontal="center" vertical="center" wrapText="1"/>
    </xf>
    <xf numFmtId="0" fontId="11" fillId="0" borderId="0" xfId="3" applyBorder="1" applyAlignment="1">
      <alignment vertical="center" wrapText="1"/>
    </xf>
    <xf numFmtId="0" fontId="38" fillId="8" borderId="0" xfId="0" applyFont="1" applyFill="1" applyAlignment="1">
      <alignment horizontal="center" wrapText="1"/>
    </xf>
    <xf numFmtId="0" fontId="39" fillId="0" borderId="10" xfId="0" applyFont="1" applyBorder="1" applyAlignment="1">
      <alignment vertical="center" wrapText="1"/>
    </xf>
    <xf numFmtId="0" fontId="39" fillId="0" borderId="12" xfId="0" applyFont="1" applyBorder="1" applyAlignment="1">
      <alignment vertical="center" wrapText="1"/>
    </xf>
    <xf numFmtId="0" fontId="39" fillId="0" borderId="13" xfId="0" applyFont="1" applyBorder="1"/>
    <xf numFmtId="0" fontId="39" fillId="0" borderId="14" xfId="0" applyFont="1" applyBorder="1" applyAlignment="1">
      <alignment vertical="center" wrapText="1"/>
    </xf>
    <xf numFmtId="0" fontId="39" fillId="0" borderId="15" xfId="0" applyFont="1" applyBorder="1"/>
    <xf numFmtId="0" fontId="39" fillId="0" borderId="16" xfId="0" applyFont="1" applyBorder="1"/>
    <xf numFmtId="0" fontId="25" fillId="0" borderId="0" xfId="7" applyAlignment="1">
      <alignment horizontal="right" vertical="center"/>
    </xf>
    <xf numFmtId="0" fontId="56" fillId="15" borderId="40" xfId="2" applyFont="1" applyFill="1" applyBorder="1" applyAlignment="1">
      <alignment vertical="center" wrapText="1"/>
    </xf>
    <xf numFmtId="0" fontId="66" fillId="0" borderId="21" xfId="2" applyFont="1" applyFill="1" applyBorder="1" applyAlignment="1">
      <alignment horizontal="center" vertical="center" wrapText="1"/>
    </xf>
    <xf numFmtId="0" fontId="13" fillId="0" borderId="0" xfId="0" applyFont="1" applyAlignment="1">
      <alignment horizontal="center" vertical="top"/>
    </xf>
    <xf numFmtId="0" fontId="53" fillId="0" borderId="0" xfId="0" applyFont="1"/>
    <xf numFmtId="0" fontId="53" fillId="0" borderId="0" xfId="0" applyFont="1" applyAlignment="1">
      <alignment vertical="center" wrapText="1"/>
    </xf>
    <xf numFmtId="0" fontId="53" fillId="0" borderId="0" xfId="0" applyFont="1" applyAlignment="1">
      <alignment horizontal="center" vertical="center" wrapText="1"/>
    </xf>
    <xf numFmtId="0" fontId="43" fillId="0" borderId="31" xfId="0" applyFont="1" applyBorder="1" applyAlignment="1">
      <alignment horizontal="center" vertical="center" wrapText="1"/>
    </xf>
    <xf numFmtId="0" fontId="71" fillId="0" borderId="0" xfId="0" applyFont="1" applyAlignment="1">
      <alignment horizontal="center" vertical="center"/>
    </xf>
    <xf numFmtId="0" fontId="73" fillId="0" borderId="0" xfId="0" applyFont="1" applyAlignment="1">
      <alignment horizontal="left" vertical="center"/>
    </xf>
    <xf numFmtId="0" fontId="73" fillId="0" borderId="0" xfId="0" applyFont="1" applyAlignment="1">
      <alignment horizontal="right" vertical="center"/>
    </xf>
    <xf numFmtId="0" fontId="53" fillId="0" borderId="0" xfId="0" applyFont="1" applyAlignment="1">
      <alignment horizontal="center" vertical="top"/>
    </xf>
    <xf numFmtId="0" fontId="43" fillId="0" borderId="0" xfId="0" applyFont="1" applyAlignment="1">
      <alignment horizontal="center" vertical="center"/>
    </xf>
    <xf numFmtId="0" fontId="53" fillId="0" borderId="0" xfId="0" applyFont="1" applyAlignment="1">
      <alignment horizontal="left" vertical="center"/>
    </xf>
    <xf numFmtId="0" fontId="38" fillId="8" borderId="25" xfId="0" applyFont="1" applyFill="1" applyBorder="1" applyAlignment="1">
      <alignment horizontal="center" vertical="top" wrapText="1"/>
    </xf>
    <xf numFmtId="0" fontId="38" fillId="8" borderId="25" xfId="0" applyFont="1" applyFill="1" applyBorder="1" applyAlignment="1">
      <alignment horizontal="right" vertical="top" wrapText="1"/>
    </xf>
    <xf numFmtId="0" fontId="43" fillId="0" borderId="21" xfId="0" applyFont="1" applyBorder="1" applyAlignment="1">
      <alignment horizontal="center" vertical="center"/>
    </xf>
    <xf numFmtId="0" fontId="49" fillId="0" borderId="0" xfId="4" applyFont="1" applyBorder="1" applyAlignment="1">
      <alignment horizontal="left" vertical="center" wrapText="1"/>
    </xf>
    <xf numFmtId="0" fontId="50" fillId="0" borderId="0" xfId="0" applyFont="1" applyAlignment="1">
      <alignment vertical="center" wrapText="1"/>
    </xf>
    <xf numFmtId="0" fontId="52" fillId="0" borderId="0" xfId="0" applyFont="1" applyAlignment="1">
      <alignment vertical="center" wrapText="1"/>
    </xf>
    <xf numFmtId="49" fontId="39" fillId="0" borderId="0" xfId="0" applyNumberFormat="1" applyFont="1" applyAlignment="1">
      <alignment horizontal="left" vertical="center" wrapText="1"/>
    </xf>
    <xf numFmtId="49" fontId="39" fillId="0" borderId="0" xfId="0" applyNumberFormat="1" applyFont="1" applyAlignment="1">
      <alignment horizontal="left" vertical="center"/>
    </xf>
    <xf numFmtId="0" fontId="44" fillId="2" borderId="0" xfId="7" applyFont="1" applyFill="1" applyAlignment="1">
      <alignment horizontal="center" vertical="center" wrapText="1"/>
    </xf>
    <xf numFmtId="0" fontId="44" fillId="3" borderId="0" xfId="7" applyFont="1" applyFill="1" applyAlignment="1">
      <alignment horizontal="center" vertical="center" wrapText="1"/>
    </xf>
    <xf numFmtId="0" fontId="4" fillId="4" borderId="0" xfId="7" applyFont="1" applyFill="1" applyAlignment="1">
      <alignment horizontal="center" vertical="center" wrapText="1"/>
    </xf>
    <xf numFmtId="0" fontId="4" fillId="5" borderId="0" xfId="7" applyFont="1" applyFill="1" applyAlignment="1">
      <alignment horizontal="center" vertical="center" wrapText="1"/>
    </xf>
    <xf numFmtId="0" fontId="4" fillId="6" borderId="0" xfId="7" applyFont="1" applyFill="1" applyAlignment="1">
      <alignment horizontal="center" vertical="center" wrapText="1"/>
    </xf>
    <xf numFmtId="0" fontId="34" fillId="0" borderId="0" xfId="0" applyFont="1" applyAlignment="1">
      <alignment horizontal="center" vertical="top"/>
    </xf>
    <xf numFmtId="0" fontId="34" fillId="0" borderId="0" xfId="0" applyFont="1" applyAlignment="1">
      <alignment horizontal="left" vertical="top" wrapText="1"/>
    </xf>
    <xf numFmtId="0" fontId="77" fillId="0" borderId="0" xfId="0" applyFont="1" applyAlignment="1">
      <alignment horizontal="right" vertical="center"/>
    </xf>
    <xf numFmtId="0" fontId="25" fillId="0" borderId="0" xfId="0" applyFont="1" applyAlignment="1">
      <alignment vertical="center" wrapText="1"/>
    </xf>
    <xf numFmtId="0" fontId="78" fillId="0" borderId="3" xfId="0" applyFont="1" applyBorder="1" applyAlignment="1">
      <alignment horizontal="center" vertical="center"/>
    </xf>
    <xf numFmtId="0" fontId="78" fillId="0" borderId="16" xfId="0" applyFont="1" applyBorder="1" applyAlignment="1">
      <alignment horizontal="center" vertical="center"/>
    </xf>
    <xf numFmtId="0" fontId="79" fillId="0" borderId="0" xfId="0" applyFont="1"/>
    <xf numFmtId="0" fontId="38" fillId="8" borderId="25" xfId="0" applyFont="1" applyFill="1" applyBorder="1" applyAlignment="1">
      <alignment horizontal="center" vertical="center" wrapText="1"/>
    </xf>
    <xf numFmtId="0" fontId="38" fillId="8" borderId="0" xfId="0" applyFont="1" applyFill="1" applyAlignment="1">
      <alignment horizontal="left" vertical="center"/>
    </xf>
    <xf numFmtId="0" fontId="38" fillId="8" borderId="0" xfId="0" applyFont="1" applyFill="1" applyAlignment="1">
      <alignment horizontal="center" vertical="center"/>
    </xf>
    <xf numFmtId="0" fontId="38" fillId="8" borderId="26" xfId="0" applyFont="1" applyFill="1" applyBorder="1" applyAlignment="1">
      <alignment horizontal="center" vertical="center"/>
    </xf>
    <xf numFmtId="0" fontId="0" fillId="0" borderId="26" xfId="0" applyBorder="1" applyAlignment="1">
      <alignment vertical="center"/>
    </xf>
    <xf numFmtId="0" fontId="3" fillId="0" borderId="0" xfId="0" applyFont="1" applyAlignment="1">
      <alignment horizontal="center" vertical="center"/>
    </xf>
    <xf numFmtId="0" fontId="2" fillId="0" borderId="0" xfId="0" applyFont="1" applyAlignment="1">
      <alignment vertical="center"/>
    </xf>
    <xf numFmtId="0" fontId="0" fillId="15" borderId="0" xfId="0" applyFill="1" applyAlignment="1">
      <alignment horizontal="center" vertical="center"/>
    </xf>
    <xf numFmtId="0" fontId="0" fillId="15" borderId="0" xfId="0" applyFill="1" applyAlignment="1">
      <alignment vertical="center"/>
    </xf>
    <xf numFmtId="0" fontId="5" fillId="0" borderId="0" xfId="0" applyFont="1" applyAlignment="1">
      <alignment vertical="center"/>
    </xf>
    <xf numFmtId="0" fontId="6" fillId="0" borderId="0" xfId="0" applyFont="1" applyAlignment="1">
      <alignment vertical="center"/>
    </xf>
    <xf numFmtId="0" fontId="79" fillId="0" borderId="0" xfId="0" applyFont="1" applyAlignment="1">
      <alignment vertical="center"/>
    </xf>
    <xf numFmtId="0" fontId="39" fillId="0" borderId="26" xfId="0" applyFont="1" applyBorder="1" applyAlignment="1">
      <alignment vertical="center"/>
    </xf>
    <xf numFmtId="0" fontId="48" fillId="0" borderId="0" xfId="3" applyFont="1" applyBorder="1" applyAlignment="1">
      <alignment vertical="center"/>
    </xf>
    <xf numFmtId="0" fontId="39" fillId="0" borderId="0" xfId="0" applyFont="1" applyAlignment="1">
      <alignment horizontal="center" vertical="center"/>
    </xf>
    <xf numFmtId="0" fontId="5" fillId="0" borderId="42" xfId="0" applyFont="1" applyBorder="1" applyAlignment="1">
      <alignment vertical="center"/>
    </xf>
    <xf numFmtId="0" fontId="39" fillId="0" borderId="42" xfId="0" applyFont="1" applyBorder="1" applyAlignment="1">
      <alignment vertical="center"/>
    </xf>
    <xf numFmtId="0" fontId="5" fillId="0" borderId="44" xfId="0" applyFont="1" applyBorder="1" applyAlignment="1">
      <alignment vertical="center"/>
    </xf>
    <xf numFmtId="0" fontId="39" fillId="0" borderId="44" xfId="0" applyFont="1" applyBorder="1" applyAlignment="1">
      <alignment vertical="center"/>
    </xf>
    <xf numFmtId="0" fontId="5" fillId="0" borderId="47" xfId="0" applyFont="1" applyBorder="1" applyAlignment="1">
      <alignment vertical="center"/>
    </xf>
    <xf numFmtId="0" fontId="39" fillId="0" borderId="47" xfId="0" applyFont="1" applyBorder="1" applyAlignment="1">
      <alignment vertical="center"/>
    </xf>
    <xf numFmtId="0" fontId="39" fillId="0" borderId="5" xfId="0" applyFont="1" applyBorder="1" applyAlignment="1">
      <alignment vertical="center"/>
    </xf>
    <xf numFmtId="0" fontId="39" fillId="0" borderId="18" xfId="0" applyFont="1" applyBorder="1" applyAlignment="1">
      <alignment vertical="center"/>
    </xf>
    <xf numFmtId="0" fontId="39" fillId="0" borderId="18" xfId="0" applyFont="1" applyBorder="1" applyAlignment="1">
      <alignment vertical="center" wrapText="1"/>
    </xf>
    <xf numFmtId="0" fontId="39" fillId="0" borderId="1" xfId="0" applyFont="1" applyBorder="1" applyAlignment="1">
      <alignment vertical="center"/>
    </xf>
    <xf numFmtId="0" fontId="20" fillId="0" borderId="10" xfId="0" applyFont="1" applyBorder="1" applyAlignment="1">
      <alignment horizontal="center" vertical="center" wrapText="1"/>
    </xf>
    <xf numFmtId="0" fontId="20" fillId="0" borderId="5"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21" fillId="0" borderId="12" xfId="0" applyFont="1" applyBorder="1" applyAlignment="1">
      <alignment horizontal="center" vertical="top" wrapText="1"/>
    </xf>
    <xf numFmtId="0" fontId="21" fillId="0" borderId="0" xfId="0" applyFont="1" applyAlignment="1">
      <alignment horizontal="center" vertical="top"/>
    </xf>
    <xf numFmtId="0" fontId="21" fillId="0" borderId="13" xfId="0" applyFont="1" applyBorder="1" applyAlignment="1">
      <alignment horizontal="center" vertical="top"/>
    </xf>
    <xf numFmtId="0" fontId="21" fillId="0" borderId="12"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37" fillId="10" borderId="22" xfId="0" applyFont="1" applyFill="1" applyBorder="1" applyAlignment="1">
      <alignment horizontal="center" vertical="center" wrapText="1"/>
    </xf>
    <xf numFmtId="0" fontId="37" fillId="10" borderId="23"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41" fillId="14" borderId="33" xfId="0" applyFont="1" applyFill="1" applyBorder="1" applyAlignment="1">
      <alignment horizontal="center" vertical="center"/>
    </xf>
    <xf numFmtId="0" fontId="41" fillId="14" borderId="34" xfId="0" applyFont="1" applyFill="1" applyBorder="1" applyAlignment="1">
      <alignment horizontal="center" vertical="center"/>
    </xf>
    <xf numFmtId="0" fontId="41" fillId="14" borderId="35" xfId="0" applyFont="1" applyFill="1" applyBorder="1" applyAlignment="1">
      <alignment horizontal="center" vertical="center"/>
    </xf>
    <xf numFmtId="0" fontId="36" fillId="10" borderId="36" xfId="0" applyFont="1" applyFill="1" applyBorder="1" applyAlignment="1">
      <alignment horizontal="center" vertical="center"/>
    </xf>
    <xf numFmtId="0" fontId="36" fillId="10" borderId="53" xfId="0" applyFont="1" applyFill="1" applyBorder="1" applyAlignment="1">
      <alignment horizontal="center" vertical="center"/>
    </xf>
    <xf numFmtId="0" fontId="36" fillId="10" borderId="37" xfId="0" applyFont="1" applyFill="1" applyBorder="1" applyAlignment="1">
      <alignment horizontal="center" vertical="center"/>
    </xf>
    <xf numFmtId="0" fontId="72" fillId="0" borderId="36" xfId="0" applyFont="1" applyBorder="1" applyAlignment="1">
      <alignment horizontal="center" vertical="center"/>
    </xf>
    <xf numFmtId="0" fontId="72" fillId="0" borderId="53" xfId="0" applyFont="1" applyBorder="1" applyAlignment="1">
      <alignment horizontal="center" vertical="center"/>
    </xf>
    <xf numFmtId="0" fontId="72" fillId="0" borderId="37" xfId="0" applyFont="1" applyBorder="1" applyAlignment="1">
      <alignment horizontal="center" vertical="center"/>
    </xf>
    <xf numFmtId="0" fontId="34" fillId="0" borderId="41" xfId="0" applyFont="1" applyBorder="1" applyAlignment="1">
      <alignment horizontal="left" vertical="top" wrapText="1"/>
    </xf>
    <xf numFmtId="0" fontId="34" fillId="0" borderId="42" xfId="0" applyFont="1" applyBorder="1" applyAlignment="1">
      <alignment horizontal="left" vertical="top" wrapText="1"/>
    </xf>
    <xf numFmtId="0" fontId="34" fillId="0" borderId="52" xfId="0" applyFont="1" applyBorder="1" applyAlignment="1">
      <alignment horizontal="left" vertical="top" wrapText="1"/>
    </xf>
    <xf numFmtId="0" fontId="34" fillId="0" borderId="46" xfId="0" applyFont="1" applyBorder="1" applyAlignment="1">
      <alignment horizontal="left" vertical="top" wrapText="1"/>
    </xf>
    <xf numFmtId="0" fontId="34" fillId="0" borderId="47" xfId="0" applyFont="1" applyBorder="1" applyAlignment="1">
      <alignment horizontal="left" vertical="top" wrapText="1"/>
    </xf>
    <xf numFmtId="0" fontId="34" fillId="0" borderId="20" xfId="0" applyFont="1" applyBorder="1" applyAlignment="1">
      <alignment horizontal="left" vertical="top" wrapText="1"/>
    </xf>
    <xf numFmtId="0" fontId="34" fillId="0" borderId="29" xfId="0" applyFont="1" applyBorder="1" applyAlignment="1">
      <alignment horizontal="left" vertical="top" wrapText="1"/>
    </xf>
    <xf numFmtId="0" fontId="34" fillId="0" borderId="30" xfId="0" applyFont="1" applyBorder="1" applyAlignment="1">
      <alignment horizontal="left" vertical="top" wrapText="1"/>
    </xf>
    <xf numFmtId="0" fontId="36" fillId="10" borderId="33" xfId="0" applyFont="1" applyFill="1" applyBorder="1" applyAlignment="1">
      <alignment horizontal="center" vertical="center"/>
    </xf>
    <xf numFmtId="0" fontId="36" fillId="10" borderId="34" xfId="0" applyFont="1" applyFill="1" applyBorder="1" applyAlignment="1">
      <alignment horizontal="center" vertical="center"/>
    </xf>
    <xf numFmtId="0" fontId="36" fillId="10" borderId="35" xfId="0" applyFont="1" applyFill="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43" fillId="0" borderId="27" xfId="0" applyFont="1" applyBorder="1" applyAlignment="1">
      <alignment horizontal="center" vertical="center" wrapText="1"/>
    </xf>
    <xf numFmtId="0" fontId="43" fillId="0" borderId="31" xfId="0" applyFont="1" applyBorder="1" applyAlignment="1">
      <alignment horizontal="center" vertical="center" wrapText="1"/>
    </xf>
    <xf numFmtId="164" fontId="65" fillId="0" borderId="21" xfId="0" applyNumberFormat="1" applyFont="1" applyBorder="1" applyAlignment="1">
      <alignment horizontal="center" vertical="center"/>
    </xf>
    <xf numFmtId="164" fontId="65" fillId="14" borderId="2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Alignment="1">
      <alignment horizontal="center"/>
    </xf>
    <xf numFmtId="164" fontId="42" fillId="14" borderId="2" xfId="0" applyNumberFormat="1" applyFont="1" applyFill="1" applyBorder="1" applyAlignment="1">
      <alignment horizontal="center" vertical="center"/>
    </xf>
    <xf numFmtId="164" fontId="42" fillId="14" borderId="3" xfId="0" applyNumberFormat="1" applyFont="1" applyFill="1" applyBorder="1" applyAlignment="1">
      <alignment horizontal="center" vertical="center"/>
    </xf>
    <xf numFmtId="0" fontId="34" fillId="0" borderId="29" xfId="0" applyFont="1" applyBorder="1" applyAlignment="1">
      <alignment horizontal="center" vertical="top"/>
    </xf>
    <xf numFmtId="0" fontId="34" fillId="0" borderId="30" xfId="0" applyFont="1" applyBorder="1" applyAlignment="1">
      <alignment horizontal="center" vertical="top"/>
    </xf>
    <xf numFmtId="0" fontId="34" fillId="0" borderId="28" xfId="0" applyFont="1" applyBorder="1" applyAlignment="1">
      <alignment horizontal="center" vertical="top"/>
    </xf>
    <xf numFmtId="0" fontId="35" fillId="10" borderId="25" xfId="0" applyFont="1" applyFill="1" applyBorder="1" applyAlignment="1">
      <alignment vertical="top" wrapText="1"/>
    </xf>
    <xf numFmtId="0" fontId="35" fillId="10" borderId="0" xfId="0" applyFont="1" applyFill="1" applyAlignment="1">
      <alignment vertical="top" wrapText="1"/>
    </xf>
    <xf numFmtId="0" fontId="35" fillId="10" borderId="26" xfId="0" applyFont="1" applyFill="1" applyBorder="1" applyAlignment="1">
      <alignment vertical="top" wrapText="1"/>
    </xf>
    <xf numFmtId="0" fontId="31" fillId="11" borderId="25" xfId="0" applyFont="1" applyFill="1" applyBorder="1" applyAlignment="1">
      <alignment vertical="top" wrapText="1"/>
    </xf>
    <xf numFmtId="0" fontId="31" fillId="11" borderId="0" xfId="0" applyFont="1" applyFill="1" applyAlignment="1">
      <alignment vertical="top" wrapText="1"/>
    </xf>
    <xf numFmtId="0" fontId="31" fillId="11" borderId="26" xfId="0" applyFont="1" applyFill="1" applyBorder="1" applyAlignment="1">
      <alignment vertical="top" wrapText="1"/>
    </xf>
    <xf numFmtId="14" fontId="38" fillId="8" borderId="0" xfId="0" applyNumberFormat="1" applyFont="1" applyFill="1" applyAlignment="1">
      <alignment horizontal="center"/>
    </xf>
    <xf numFmtId="0" fontId="38" fillId="8" borderId="0" xfId="0" applyFont="1" applyFill="1" applyAlignment="1">
      <alignment horizontal="center"/>
    </xf>
    <xf numFmtId="0" fontId="0" fillId="0" borderId="25" xfId="0" applyBorder="1" applyAlignment="1">
      <alignment horizontal="center" vertical="center" wrapText="1"/>
    </xf>
    <xf numFmtId="0" fontId="0" fillId="0" borderId="0" xfId="0" applyAlignment="1">
      <alignment horizontal="center" vertical="center" wrapText="1"/>
    </xf>
    <xf numFmtId="0" fontId="43" fillId="12" borderId="10" xfId="0" applyFont="1" applyFill="1" applyBorder="1" applyAlignment="1">
      <alignment horizontal="center" vertical="center" wrapText="1"/>
    </xf>
    <xf numFmtId="0" fontId="43" fillId="12" borderId="5" xfId="0" applyFont="1" applyFill="1" applyBorder="1" applyAlignment="1">
      <alignment horizontal="center" vertical="center" wrapText="1"/>
    </xf>
    <xf numFmtId="0" fontId="43" fillId="12" borderId="11" xfId="0" applyFont="1" applyFill="1" applyBorder="1" applyAlignment="1">
      <alignment horizontal="center" vertical="center" wrapText="1"/>
    </xf>
    <xf numFmtId="0" fontId="43" fillId="12" borderId="14"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43" fillId="12" borderId="16" xfId="0" applyFont="1" applyFill="1" applyBorder="1" applyAlignment="1">
      <alignment horizontal="center" vertical="center" wrapText="1"/>
    </xf>
    <xf numFmtId="0" fontId="32" fillId="11" borderId="25" xfId="0" applyFont="1" applyFill="1" applyBorder="1" applyAlignment="1">
      <alignment vertical="top" wrapText="1"/>
    </xf>
    <xf numFmtId="0" fontId="34" fillId="0" borderId="39" xfId="0" applyFont="1" applyBorder="1" applyAlignment="1">
      <alignment horizontal="left" vertical="top" wrapText="1"/>
    </xf>
    <xf numFmtId="0" fontId="4" fillId="0" borderId="21" xfId="0" applyFont="1" applyBorder="1" applyAlignment="1">
      <alignment horizontal="center" wrapText="1"/>
    </xf>
    <xf numFmtId="0" fontId="34" fillId="0" borderId="36" xfId="0" applyFont="1" applyBorder="1" applyAlignment="1">
      <alignment horizontal="center" vertical="top"/>
    </xf>
    <xf numFmtId="0" fontId="34" fillId="0" borderId="38" xfId="0" applyFont="1" applyBorder="1" applyAlignment="1">
      <alignment horizontal="center" vertical="top"/>
    </xf>
    <xf numFmtId="0" fontId="34" fillId="0" borderId="39" xfId="0" applyFont="1" applyBorder="1" applyAlignment="1">
      <alignment horizontal="center" vertical="top"/>
    </xf>
    <xf numFmtId="0" fontId="4" fillId="0" borderId="21" xfId="0" applyFont="1" applyBorder="1" applyAlignment="1">
      <alignment horizontal="center"/>
    </xf>
    <xf numFmtId="0" fontId="34" fillId="0" borderId="53" xfId="0" applyFont="1" applyBorder="1" applyAlignment="1">
      <alignment horizontal="center" vertical="top"/>
    </xf>
    <xf numFmtId="0" fontId="34" fillId="0" borderId="37" xfId="0" applyFont="1" applyBorder="1" applyAlignment="1">
      <alignment horizontal="center" vertical="top"/>
    </xf>
    <xf numFmtId="0" fontId="25" fillId="0" borderId="2"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 xfId="0" applyFont="1" applyBorder="1" applyAlignment="1">
      <alignment horizontal="center" vertical="center" wrapText="1"/>
    </xf>
    <xf numFmtId="164" fontId="65" fillId="0" borderId="2" xfId="0" applyNumberFormat="1" applyFont="1" applyBorder="1" applyAlignment="1">
      <alignment horizontal="center" vertical="center"/>
    </xf>
    <xf numFmtId="164" fontId="65" fillId="0" borderId="3" xfId="0" applyNumberFormat="1" applyFont="1" applyBorder="1" applyAlignment="1">
      <alignment horizontal="center" vertical="center"/>
    </xf>
    <xf numFmtId="164" fontId="65" fillId="14" borderId="2" xfId="0" applyNumberFormat="1" applyFont="1" applyFill="1" applyBorder="1" applyAlignment="1">
      <alignment horizontal="center" vertical="center"/>
    </xf>
    <xf numFmtId="164" fontId="65" fillId="14" borderId="3" xfId="0" applyNumberFormat="1" applyFont="1" applyFill="1" applyBorder="1" applyAlignment="1">
      <alignment horizontal="center" vertical="center"/>
    </xf>
    <xf numFmtId="0" fontId="36" fillId="10" borderId="36" xfId="0" applyFont="1" applyFill="1" applyBorder="1" applyAlignment="1">
      <alignment horizontal="center" vertical="center" wrapText="1"/>
    </xf>
    <xf numFmtId="0" fontId="36" fillId="10" borderId="53" xfId="0" applyFont="1" applyFill="1" applyBorder="1" applyAlignment="1">
      <alignment horizontal="center" vertical="center" wrapText="1"/>
    </xf>
    <xf numFmtId="0" fontId="36" fillId="10" borderId="37" xfId="0" applyFont="1" applyFill="1" applyBorder="1" applyAlignment="1">
      <alignment horizontal="center" vertical="center"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14" fontId="38" fillId="8" borderId="0" xfId="0" applyNumberFormat="1" applyFont="1" applyFill="1" applyAlignment="1">
      <alignment horizontal="center" vertical="center"/>
    </xf>
    <xf numFmtId="0" fontId="38" fillId="8" borderId="0" xfId="0" applyFont="1" applyFill="1" applyAlignment="1">
      <alignment horizontal="center" vertical="center"/>
    </xf>
    <xf numFmtId="0" fontId="35" fillId="10" borderId="25" xfId="0" applyFont="1" applyFill="1" applyBorder="1" applyAlignment="1">
      <alignment vertical="center" wrapText="1"/>
    </xf>
    <xf numFmtId="0" fontId="35" fillId="10" borderId="0" xfId="0" applyFont="1" applyFill="1" applyAlignment="1">
      <alignment vertical="center" wrapText="1"/>
    </xf>
    <xf numFmtId="0" fontId="35" fillId="10" borderId="26" xfId="0" applyFont="1" applyFill="1" applyBorder="1" applyAlignment="1">
      <alignment vertical="center" wrapText="1"/>
    </xf>
    <xf numFmtId="0" fontId="31" fillId="11" borderId="25" xfId="0" applyFont="1" applyFill="1" applyBorder="1" applyAlignment="1">
      <alignment vertical="center" wrapText="1"/>
    </xf>
    <xf numFmtId="0" fontId="31" fillId="11" borderId="0" xfId="0" applyFont="1" applyFill="1" applyAlignment="1">
      <alignment vertical="center" wrapText="1"/>
    </xf>
    <xf numFmtId="0" fontId="31" fillId="11" borderId="26" xfId="0" applyFont="1" applyFill="1" applyBorder="1" applyAlignment="1">
      <alignment vertical="center" wrapText="1"/>
    </xf>
    <xf numFmtId="0" fontId="4" fillId="0" borderId="21" xfId="0" applyFont="1" applyBorder="1" applyAlignment="1">
      <alignment horizontal="center" vertical="center"/>
    </xf>
    <xf numFmtId="0" fontId="0" fillId="0" borderId="0" xfId="0" applyAlignment="1">
      <alignment horizontal="center" vertical="center"/>
    </xf>
    <xf numFmtId="0" fontId="32" fillId="11" borderId="25" xfId="0" applyFont="1" applyFill="1" applyBorder="1" applyAlignment="1">
      <alignment vertical="center" wrapText="1"/>
    </xf>
    <xf numFmtId="164" fontId="32" fillId="20" borderId="2" xfId="0" applyNumberFormat="1" applyFont="1" applyFill="1" applyBorder="1" applyAlignment="1">
      <alignment horizontal="center" vertical="center"/>
    </xf>
    <xf numFmtId="164" fontId="32" fillId="20" borderId="40"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4" fillId="0" borderId="36"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37" xfId="0" applyFont="1" applyBorder="1" applyAlignment="1">
      <alignment horizontal="center" vertical="center"/>
    </xf>
    <xf numFmtId="0" fontId="34" fillId="0" borderId="29" xfId="0" applyFont="1" applyBorder="1" applyAlignment="1">
      <alignment horizontal="center" vertical="center"/>
    </xf>
    <xf numFmtId="0" fontId="34" fillId="0" borderId="28" xfId="0" applyFont="1" applyBorder="1" applyAlignment="1">
      <alignment horizontal="center" vertical="center"/>
    </xf>
    <xf numFmtId="0" fontId="34" fillId="0" borderId="30" xfId="0" applyFont="1" applyBorder="1" applyAlignment="1">
      <alignment horizontal="center" vertical="center"/>
    </xf>
    <xf numFmtId="164" fontId="32" fillId="20" borderId="3" xfId="0" applyNumberFormat="1" applyFont="1" applyFill="1" applyBorder="1" applyAlignment="1">
      <alignment horizontal="center" vertical="center"/>
    </xf>
    <xf numFmtId="0" fontId="36" fillId="10" borderId="25" xfId="0" applyFont="1" applyFill="1" applyBorder="1" applyAlignment="1">
      <alignment vertical="top" wrapText="1"/>
    </xf>
    <xf numFmtId="0" fontId="42" fillId="13" borderId="30" xfId="0" applyFont="1" applyFill="1" applyBorder="1" applyAlignment="1">
      <alignment horizontal="center"/>
    </xf>
    <xf numFmtId="0" fontId="39" fillId="0" borderId="10" xfId="0" applyFont="1" applyBorder="1"/>
    <xf numFmtId="0" fontId="39" fillId="0" borderId="5" xfId="0" applyFont="1" applyBorder="1"/>
    <xf numFmtId="0" fontId="39" fillId="0" borderId="11" xfId="0" applyFont="1" applyBorder="1"/>
    <xf numFmtId="0" fontId="39" fillId="0" borderId="10"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 xfId="0" applyFont="1" applyBorder="1"/>
    <xf numFmtId="0" fontId="39" fillId="0" borderId="40" xfId="0" applyFont="1" applyBorder="1"/>
    <xf numFmtId="0" fontId="39" fillId="0" borderId="3" xfId="0" applyFont="1" applyBorder="1"/>
    <xf numFmtId="0" fontId="39" fillId="0" borderId="2" xfId="0" applyFont="1" applyBorder="1" applyAlignment="1">
      <alignment vertical="center" wrapText="1"/>
    </xf>
    <xf numFmtId="0" fontId="39" fillId="0" borderId="40" xfId="0" applyFont="1" applyBorder="1" applyAlignment="1">
      <alignment vertical="center" wrapText="1"/>
    </xf>
    <xf numFmtId="0" fontId="39" fillId="0" borderId="3" xfId="0" applyFont="1" applyBorder="1" applyAlignment="1">
      <alignment vertical="center" wrapText="1"/>
    </xf>
    <xf numFmtId="0" fontId="58" fillId="15" borderId="2" xfId="2" applyFont="1" applyFill="1" applyBorder="1" applyAlignment="1">
      <alignment vertical="center" wrapText="1"/>
    </xf>
    <xf numFmtId="0" fontId="58" fillId="15" borderId="40" xfId="2" applyFont="1" applyFill="1" applyBorder="1" applyAlignment="1">
      <alignment vertical="center" wrapText="1"/>
    </xf>
    <xf numFmtId="0" fontId="29" fillId="0" borderId="2" xfId="2" applyFont="1" applyFill="1" applyBorder="1" applyAlignment="1">
      <alignment horizontal="center" vertical="center"/>
    </xf>
    <xf numFmtId="0" fontId="29" fillId="0" borderId="3" xfId="2" applyFont="1" applyFill="1" applyBorder="1" applyAlignment="1">
      <alignment horizontal="center" vertical="center"/>
    </xf>
    <xf numFmtId="0" fontId="58" fillId="15" borderId="40" xfId="2" applyFont="1" applyFill="1" applyBorder="1" applyAlignment="1">
      <alignment horizontal="right" vertical="center" wrapTex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42" fillId="13" borderId="29" xfId="0" applyFont="1" applyFill="1" applyBorder="1" applyAlignment="1">
      <alignment horizontal="center"/>
    </xf>
    <xf numFmtId="0" fontId="42" fillId="13" borderId="28" xfId="0" applyFont="1" applyFill="1" applyBorder="1" applyAlignment="1">
      <alignment horizontal="center"/>
    </xf>
    <xf numFmtId="0" fontId="35" fillId="15" borderId="0" xfId="2" applyFont="1" applyFill="1" applyBorder="1" applyAlignment="1">
      <alignment horizontal="left" vertical="center" wrapText="1"/>
    </xf>
    <xf numFmtId="0" fontId="36" fillId="10" borderId="25" xfId="0" applyFont="1" applyFill="1" applyBorder="1" applyAlignment="1">
      <alignment horizontal="center" vertical="center" wrapText="1"/>
    </xf>
    <xf numFmtId="0" fontId="36" fillId="10" borderId="0" xfId="0" applyFont="1" applyFill="1" applyAlignment="1">
      <alignment horizontal="center" vertical="center" wrapText="1"/>
    </xf>
    <xf numFmtId="0" fontId="43" fillId="0" borderId="54" xfId="0" applyFont="1" applyBorder="1" applyAlignment="1">
      <alignment horizontal="center" vertical="center" wrapText="1"/>
    </xf>
    <xf numFmtId="0" fontId="39" fillId="0" borderId="25" xfId="0" applyFont="1" applyBorder="1" applyAlignment="1">
      <alignment horizontal="center" vertical="center" wrapText="1"/>
    </xf>
    <xf numFmtId="0" fontId="36" fillId="10" borderId="0" xfId="0" applyFont="1" applyFill="1" applyAlignment="1">
      <alignment vertical="top" wrapText="1"/>
    </xf>
    <xf numFmtId="0" fontId="36" fillId="10" borderId="26" xfId="0" applyFont="1" applyFill="1" applyBorder="1" applyAlignment="1">
      <alignment vertical="top" wrapText="1"/>
    </xf>
    <xf numFmtId="0" fontId="55" fillId="11" borderId="25" xfId="0" applyFont="1" applyFill="1" applyBorder="1" applyAlignment="1">
      <alignment vertical="top" wrapText="1"/>
    </xf>
    <xf numFmtId="0" fontId="55" fillId="11" borderId="0" xfId="0" applyFont="1" applyFill="1" applyAlignment="1">
      <alignment vertical="top" wrapText="1"/>
    </xf>
    <xf numFmtId="0" fontId="55" fillId="11" borderId="26" xfId="0" applyFont="1" applyFill="1" applyBorder="1" applyAlignment="1">
      <alignment vertical="top" wrapText="1"/>
    </xf>
    <xf numFmtId="0" fontId="74" fillId="11" borderId="25" xfId="0" applyFont="1" applyFill="1" applyBorder="1" applyAlignment="1">
      <alignment horizontal="left" vertical="center" wrapText="1"/>
    </xf>
    <xf numFmtId="0" fontId="74" fillId="11" borderId="0" xfId="0" applyFont="1" applyFill="1" applyAlignment="1">
      <alignment horizontal="left" vertical="center" wrapText="1"/>
    </xf>
    <xf numFmtId="0" fontId="74" fillId="11" borderId="26" xfId="0" applyFont="1" applyFill="1" applyBorder="1" applyAlignment="1">
      <alignment horizontal="left" vertical="center" wrapText="1"/>
    </xf>
    <xf numFmtId="164" fontId="72" fillId="0" borderId="36" xfId="0" applyNumberFormat="1" applyFont="1" applyBorder="1" applyAlignment="1">
      <alignment horizontal="center" vertical="center"/>
    </xf>
    <xf numFmtId="0" fontId="36" fillId="10" borderId="25" xfId="0" applyFont="1" applyFill="1" applyBorder="1" applyAlignment="1">
      <alignment horizontal="center" vertical="center"/>
    </xf>
    <xf numFmtId="0" fontId="36" fillId="10" borderId="0" xfId="0" applyFont="1" applyFill="1" applyAlignment="1">
      <alignment horizontal="center" vertical="center"/>
    </xf>
    <xf numFmtId="0" fontId="80" fillId="10" borderId="25" xfId="0" applyFont="1" applyFill="1" applyBorder="1" applyAlignment="1">
      <alignment horizontal="center" vertical="center" wrapText="1"/>
    </xf>
    <xf numFmtId="0" fontId="80" fillId="10" borderId="0" xfId="0" applyFont="1" applyFill="1" applyAlignment="1">
      <alignment horizontal="center" vertical="center" wrapText="1"/>
    </xf>
    <xf numFmtId="0" fontId="66" fillId="0" borderId="2" xfId="2" applyFont="1" applyFill="1" applyBorder="1" applyAlignment="1">
      <alignment horizontal="left" vertical="center" wrapText="1"/>
    </xf>
    <xf numFmtId="0" fontId="66" fillId="0" borderId="3" xfId="2" applyFont="1" applyFill="1" applyBorder="1" applyAlignment="1">
      <alignment horizontal="left" vertical="center" wrapText="1"/>
    </xf>
    <xf numFmtId="0" fontId="42" fillId="18" borderId="2" xfId="2" applyFont="1" applyFill="1" applyBorder="1" applyAlignment="1">
      <alignment horizontal="center" vertical="center" wrapText="1"/>
    </xf>
    <xf numFmtId="0" fontId="42" fillId="18" borderId="3" xfId="2" applyFont="1" applyFill="1" applyBorder="1" applyAlignment="1">
      <alignment horizontal="center" vertical="center" wrapText="1"/>
    </xf>
    <xf numFmtId="0" fontId="42" fillId="13" borderId="46" xfId="0" applyFont="1" applyFill="1" applyBorder="1" applyAlignment="1">
      <alignment horizontal="center"/>
    </xf>
    <xf numFmtId="0" fontId="42" fillId="13" borderId="47" xfId="0" applyFont="1" applyFill="1" applyBorder="1" applyAlignment="1">
      <alignment horizontal="center"/>
    </xf>
    <xf numFmtId="0" fontId="42" fillId="13" borderId="20" xfId="0" applyFont="1" applyFill="1" applyBorder="1" applyAlignment="1">
      <alignment horizontal="center"/>
    </xf>
    <xf numFmtId="0" fontId="42" fillId="13" borderId="41" xfId="0" applyFont="1" applyFill="1" applyBorder="1" applyAlignment="1">
      <alignment horizontal="center"/>
    </xf>
    <xf numFmtId="0" fontId="42" fillId="13" borderId="42" xfId="0" applyFont="1" applyFill="1" applyBorder="1" applyAlignment="1">
      <alignment horizontal="center"/>
    </xf>
    <xf numFmtId="0" fontId="42" fillId="13" borderId="52" xfId="0" applyFont="1" applyFill="1" applyBorder="1" applyAlignment="1">
      <alignment horizontal="center"/>
    </xf>
    <xf numFmtId="0" fontId="42" fillId="13" borderId="43" xfId="0" applyFont="1" applyFill="1" applyBorder="1" applyAlignment="1">
      <alignment horizontal="center"/>
    </xf>
    <xf numFmtId="0" fontId="42" fillId="13" borderId="44" xfId="0" applyFont="1" applyFill="1" applyBorder="1" applyAlignment="1">
      <alignment horizontal="center"/>
    </xf>
    <xf numFmtId="0" fontId="42" fillId="13" borderId="45" xfId="0" applyFont="1" applyFill="1" applyBorder="1" applyAlignment="1">
      <alignment horizontal="center"/>
    </xf>
    <xf numFmtId="0" fontId="70" fillId="10" borderId="0" xfId="0" applyFont="1" applyFill="1" applyAlignment="1">
      <alignment horizontal="center" vertical="center" wrapText="1"/>
    </xf>
    <xf numFmtId="0" fontId="65" fillId="0" borderId="51" xfId="1" applyFont="1" applyBorder="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xf>
    <xf numFmtId="0" fontId="38" fillId="8" borderId="25" xfId="0" applyFont="1" applyFill="1" applyBorder="1" applyAlignment="1">
      <alignment horizontal="right" vertical="center" wrapText="1"/>
    </xf>
    <xf numFmtId="0" fontId="38" fillId="8" borderId="0" xfId="0" applyFont="1" applyFill="1" applyAlignment="1">
      <alignment horizontal="right" vertical="center" wrapText="1"/>
    </xf>
    <xf numFmtId="0" fontId="36" fillId="10" borderId="25" xfId="0" applyFont="1" applyFill="1" applyBorder="1" applyAlignment="1">
      <alignment vertical="center" wrapText="1"/>
    </xf>
    <xf numFmtId="0" fontId="36" fillId="10" borderId="0" xfId="0" applyFont="1" applyFill="1" applyAlignment="1">
      <alignment vertical="center" wrapText="1"/>
    </xf>
    <xf numFmtId="0" fontId="36" fillId="10" borderId="26" xfId="0" applyFont="1" applyFill="1" applyBorder="1" applyAlignment="1">
      <alignment vertical="center" wrapText="1"/>
    </xf>
    <xf numFmtId="0" fontId="39" fillId="0" borderId="28" xfId="0" applyFont="1" applyBorder="1" applyAlignment="1">
      <alignment horizontal="center" vertical="center"/>
    </xf>
    <xf numFmtId="0" fontId="39" fillId="0" borderId="30" xfId="0" applyFont="1" applyBorder="1" applyAlignment="1">
      <alignment horizontal="center" vertical="center"/>
    </xf>
    <xf numFmtId="0" fontId="58" fillId="15" borderId="36" xfId="0" applyFont="1" applyFill="1" applyBorder="1" applyAlignment="1">
      <alignment horizontal="center" vertical="center"/>
    </xf>
    <xf numFmtId="0" fontId="59" fillId="15" borderId="36" xfId="0" applyFont="1" applyFill="1" applyBorder="1" applyAlignment="1">
      <alignment horizontal="center" vertical="center"/>
    </xf>
    <xf numFmtId="0" fontId="39" fillId="0" borderId="29" xfId="0" applyFont="1" applyBorder="1" applyAlignment="1">
      <alignment horizontal="center" vertical="center"/>
    </xf>
    <xf numFmtId="0" fontId="42" fillId="13" borderId="2" xfId="0" applyFont="1" applyFill="1" applyBorder="1" applyAlignment="1">
      <alignment horizontal="left" vertical="center"/>
    </xf>
    <xf numFmtId="0" fontId="42" fillId="13" borderId="40" xfId="0" applyFont="1" applyFill="1" applyBorder="1" applyAlignment="1">
      <alignment horizontal="left" vertical="center"/>
    </xf>
    <xf numFmtId="0" fontId="42" fillId="13" borderId="3" xfId="0" applyFont="1" applyFill="1" applyBorder="1" applyAlignment="1">
      <alignment horizontal="left" vertical="center"/>
    </xf>
    <xf numFmtId="0" fontId="41" fillId="13" borderId="21" xfId="0" applyFont="1" applyFill="1" applyBorder="1" applyAlignment="1">
      <alignment horizontal="center" vertical="center"/>
    </xf>
    <xf numFmtId="9" fontId="41" fillId="13" borderId="21" xfId="8" applyFont="1" applyFill="1" applyBorder="1" applyAlignment="1">
      <alignment horizontal="center" vertical="center"/>
    </xf>
    <xf numFmtId="0" fontId="39" fillId="0" borderId="21" xfId="0" applyFont="1" applyBorder="1" applyAlignment="1">
      <alignment horizontal="center" vertical="center"/>
    </xf>
    <xf numFmtId="0" fontId="60" fillId="15" borderId="2" xfId="0" applyFont="1" applyFill="1" applyBorder="1" applyAlignment="1">
      <alignment horizontal="center" vertical="center"/>
    </xf>
    <xf numFmtId="0" fontId="60" fillId="15" borderId="40" xfId="0" applyFont="1" applyFill="1" applyBorder="1" applyAlignment="1">
      <alignment horizontal="center" vertical="center"/>
    </xf>
    <xf numFmtId="0" fontId="53" fillId="10" borderId="21" xfId="0" applyFont="1" applyFill="1" applyBorder="1" applyAlignment="1">
      <alignment horizontal="center" vertical="center"/>
    </xf>
    <xf numFmtId="9" fontId="57" fillId="15" borderId="21" xfId="8" applyFont="1" applyFill="1" applyBorder="1" applyAlignment="1">
      <alignment horizontal="center" vertical="center"/>
    </xf>
    <xf numFmtId="0" fontId="57" fillId="15" borderId="21" xfId="0" applyFont="1" applyFill="1" applyBorder="1" applyAlignment="1">
      <alignment horizontal="center" vertical="center"/>
    </xf>
    <xf numFmtId="0" fontId="39" fillId="0" borderId="0" xfId="0" applyFont="1" applyAlignment="1">
      <alignment horizontal="center" vertical="center"/>
    </xf>
    <xf numFmtId="0" fontId="53" fillId="8" borderId="2" xfId="0" applyFont="1" applyFill="1" applyBorder="1" applyAlignment="1">
      <alignment horizontal="center" vertical="center"/>
    </xf>
    <xf numFmtId="0" fontId="53" fillId="8" borderId="40" xfId="0" applyFont="1" applyFill="1" applyBorder="1" applyAlignment="1">
      <alignment horizontal="center" vertical="center"/>
    </xf>
    <xf numFmtId="0" fontId="43" fillId="8" borderId="21" xfId="0" applyFont="1" applyFill="1" applyBorder="1" applyAlignment="1">
      <alignment horizontal="center" vertical="center"/>
    </xf>
    <xf numFmtId="9" fontId="43" fillId="10" borderId="2" xfId="8" applyFont="1" applyFill="1" applyBorder="1" applyAlignment="1">
      <alignment horizontal="center" vertical="center"/>
    </xf>
    <xf numFmtId="9" fontId="43" fillId="10" borderId="40" xfId="8" applyFont="1" applyFill="1" applyBorder="1" applyAlignment="1">
      <alignment horizontal="center" vertical="center"/>
    </xf>
    <xf numFmtId="9" fontId="43" fillId="10" borderId="3" xfId="8" applyFont="1" applyFill="1" applyBorder="1" applyAlignment="1">
      <alignment horizontal="center" vertical="center"/>
    </xf>
    <xf numFmtId="0" fontId="42" fillId="13" borderId="1" xfId="0" applyFont="1" applyFill="1" applyBorder="1" applyAlignment="1">
      <alignment horizontal="left" vertical="center"/>
    </xf>
    <xf numFmtId="0" fontId="41" fillId="13" borderId="1" xfId="0" applyFont="1" applyFill="1" applyBorder="1" applyAlignment="1">
      <alignment horizontal="center" vertical="center"/>
    </xf>
    <xf numFmtId="0" fontId="39" fillId="13" borderId="1" xfId="0" applyFont="1" applyFill="1" applyBorder="1" applyAlignment="1">
      <alignment horizontal="center" vertical="center"/>
    </xf>
    <xf numFmtId="0" fontId="58" fillId="15" borderId="1" xfId="0" applyFont="1" applyFill="1" applyBorder="1" applyAlignment="1">
      <alignment horizontal="center" vertical="center"/>
    </xf>
    <xf numFmtId="0" fontId="59" fillId="15" borderId="1" xfId="0" applyFont="1" applyFill="1" applyBorder="1" applyAlignment="1">
      <alignment horizontal="center" vertical="center"/>
    </xf>
    <xf numFmtId="0" fontId="39" fillId="0" borderId="1" xfId="0" applyFont="1" applyBorder="1" applyAlignment="1">
      <alignment horizontal="center" vertical="center"/>
    </xf>
    <xf numFmtId="0" fontId="41" fillId="0" borderId="1" xfId="8" applyNumberFormat="1" applyFont="1" applyBorder="1" applyAlignment="1">
      <alignment horizontal="center" vertical="center"/>
    </xf>
    <xf numFmtId="0" fontId="29" fillId="0" borderId="1" xfId="0" applyFont="1" applyBorder="1" applyAlignment="1">
      <alignment horizontal="right" vertical="center"/>
    </xf>
    <xf numFmtId="0" fontId="53" fillId="8" borderId="1" xfId="0" applyFont="1" applyFill="1" applyBorder="1" applyAlignment="1">
      <alignment horizontal="center" vertical="center"/>
    </xf>
    <xf numFmtId="0" fontId="43" fillId="8" borderId="1" xfId="0" applyFont="1" applyFill="1" applyBorder="1" applyAlignment="1">
      <alignment horizontal="center" vertical="center"/>
    </xf>
    <xf numFmtId="9" fontId="43" fillId="10" borderId="1" xfId="8" applyFont="1" applyFill="1" applyBorder="1" applyAlignment="1">
      <alignment horizontal="center" vertical="center"/>
    </xf>
    <xf numFmtId="0" fontId="60" fillId="15" borderId="1" xfId="0" applyFont="1" applyFill="1" applyBorder="1" applyAlignment="1">
      <alignment horizontal="center" vertical="center"/>
    </xf>
    <xf numFmtId="0" fontId="53" fillId="10" borderId="1" xfId="0" applyFont="1" applyFill="1" applyBorder="1" applyAlignment="1">
      <alignment horizontal="center" vertical="center"/>
    </xf>
    <xf numFmtId="9" fontId="57" fillId="15" borderId="1" xfId="8" applyFont="1" applyFill="1" applyBorder="1" applyAlignment="1">
      <alignment horizontal="center" vertical="center"/>
    </xf>
    <xf numFmtId="0" fontId="57" fillId="15" borderId="1" xfId="0" applyFont="1" applyFill="1" applyBorder="1" applyAlignment="1">
      <alignment horizontal="center" vertical="center"/>
    </xf>
    <xf numFmtId="0" fontId="65" fillId="19" borderId="2" xfId="0" applyFont="1" applyFill="1" applyBorder="1" applyAlignment="1">
      <alignment horizontal="center" vertical="center" wrapText="1"/>
    </xf>
    <xf numFmtId="0" fontId="65" fillId="19" borderId="3" xfId="0" applyFont="1" applyFill="1" applyBorder="1" applyAlignment="1">
      <alignment horizontal="center" vertical="center" wrapText="1"/>
    </xf>
    <xf numFmtId="0" fontId="59" fillId="15" borderId="2" xfId="0" applyFont="1" applyFill="1" applyBorder="1" applyAlignment="1">
      <alignment horizontal="center" vertical="center"/>
    </xf>
    <xf numFmtId="0" fontId="59" fillId="15" borderId="3" xfId="0" applyFont="1" applyFill="1" applyBorder="1" applyAlignment="1">
      <alignment horizontal="center" vertical="center"/>
    </xf>
    <xf numFmtId="0" fontId="58" fillId="15" borderId="2" xfId="0" applyFont="1" applyFill="1" applyBorder="1" applyAlignment="1">
      <alignment horizontal="center" vertical="center" wrapText="1"/>
    </xf>
    <xf numFmtId="0" fontId="58" fillId="15" borderId="3" xfId="0" applyFont="1" applyFill="1" applyBorder="1" applyAlignment="1">
      <alignment horizontal="center" vertical="center" wrapText="1"/>
    </xf>
    <xf numFmtId="0" fontId="42" fillId="13" borderId="2" xfId="0" applyFont="1" applyFill="1" applyBorder="1" applyAlignment="1">
      <alignment horizontal="right" vertical="center"/>
    </xf>
    <xf numFmtId="0" fontId="42" fillId="13" borderId="40" xfId="0" applyFont="1" applyFill="1" applyBorder="1" applyAlignment="1">
      <alignment horizontal="right" vertical="center"/>
    </xf>
    <xf numFmtId="0" fontId="42" fillId="13" borderId="3" xfId="0" applyFont="1" applyFill="1" applyBorder="1" applyAlignment="1">
      <alignment horizontal="right" vertical="center"/>
    </xf>
    <xf numFmtId="0" fontId="53" fillId="4" borderId="2" xfId="0" applyFont="1" applyFill="1" applyBorder="1" applyAlignment="1">
      <alignment horizontal="center" vertical="center"/>
    </xf>
    <xf numFmtId="0" fontId="53" fillId="4" borderId="40" xfId="0" applyFont="1" applyFill="1" applyBorder="1" applyAlignment="1">
      <alignment horizontal="center" vertical="center"/>
    </xf>
    <xf numFmtId="0" fontId="53" fillId="4" borderId="3" xfId="0" applyFont="1" applyFill="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72" fillId="8" borderId="2" xfId="0" applyFont="1" applyFill="1" applyBorder="1" applyAlignment="1">
      <alignment horizontal="right" vertical="center"/>
    </xf>
    <xf numFmtId="0" fontId="72" fillId="8" borderId="40" xfId="0" applyFont="1" applyFill="1" applyBorder="1" applyAlignment="1">
      <alignment horizontal="right" vertical="center"/>
    </xf>
    <xf numFmtId="0" fontId="72" fillId="8" borderId="3" xfId="0" applyFont="1" applyFill="1" applyBorder="1" applyAlignment="1">
      <alignment horizontal="right"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9" fontId="75" fillId="10" borderId="2" xfId="8" applyFont="1" applyFill="1" applyBorder="1" applyAlignment="1">
      <alignment horizontal="center" vertical="center"/>
    </xf>
    <xf numFmtId="9" fontId="75" fillId="10" borderId="3" xfId="8" applyFont="1" applyFill="1" applyBorder="1" applyAlignment="1">
      <alignment horizontal="center" vertical="center"/>
    </xf>
    <xf numFmtId="0" fontId="75" fillId="4" borderId="2" xfId="0" applyFont="1" applyFill="1" applyBorder="1" applyAlignment="1">
      <alignment horizontal="center" vertical="center"/>
    </xf>
    <xf numFmtId="0" fontId="75" fillId="4" borderId="3" xfId="0" applyFont="1" applyFill="1" applyBorder="1" applyAlignment="1">
      <alignment horizontal="center" vertical="center"/>
    </xf>
    <xf numFmtId="0" fontId="43" fillId="8" borderId="2" xfId="0" applyFont="1" applyFill="1" applyBorder="1" applyAlignment="1">
      <alignment horizontal="right" vertical="center"/>
    </xf>
    <xf numFmtId="0" fontId="43" fillId="8" borderId="40" xfId="0" applyFont="1" applyFill="1" applyBorder="1" applyAlignment="1">
      <alignment horizontal="right" vertical="center"/>
    </xf>
    <xf numFmtId="0" fontId="43" fillId="8" borderId="3" xfId="0" applyFont="1" applyFill="1" applyBorder="1" applyAlignment="1">
      <alignment horizontal="right"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9" fontId="65" fillId="0" borderId="2" xfId="8" applyFont="1" applyFill="1" applyBorder="1" applyAlignment="1">
      <alignment horizontal="center" vertical="center"/>
    </xf>
    <xf numFmtId="9" fontId="65" fillId="0" borderId="3" xfId="8" applyFont="1" applyFill="1" applyBorder="1" applyAlignment="1">
      <alignment horizontal="center" vertical="center"/>
    </xf>
    <xf numFmtId="0" fontId="65" fillId="19" borderId="2" xfId="0" applyFont="1" applyFill="1" applyBorder="1" applyAlignment="1">
      <alignment horizontal="center" vertical="center"/>
    </xf>
    <xf numFmtId="0" fontId="65" fillId="19" borderId="3" xfId="0" applyFont="1" applyFill="1" applyBorder="1" applyAlignment="1">
      <alignment horizontal="center" vertical="center"/>
    </xf>
    <xf numFmtId="0" fontId="26" fillId="0" borderId="0" xfId="7" applyFont="1" applyAlignment="1">
      <alignment horizontal="center" vertical="center"/>
    </xf>
    <xf numFmtId="0" fontId="25" fillId="0" borderId="0" xfId="7" applyAlignment="1">
      <alignment horizontal="center" vertical="center"/>
    </xf>
  </cellXfs>
  <cellStyles count="9">
    <cellStyle name="Encabezado 1" xfId="1" builtinId="16"/>
    <cellStyle name="Hipervínculo" xfId="6" builtinId="8"/>
    <cellStyle name="Hipervínculo 2" xfId="5" xr:uid="{00000000-0005-0000-0000-000001000000}"/>
    <cellStyle name="Normal" xfId="0" builtinId="0"/>
    <cellStyle name="Normal 2" xfId="7" xr:uid="{A4D9C28D-1EA0-47FC-8F49-233E490A1597}"/>
    <cellStyle name="Porcentaje" xfId="8" builtinId="5"/>
    <cellStyle name="Título 2" xfId="2" builtinId="17"/>
    <cellStyle name="Título 3" xfId="3" builtinId="18"/>
    <cellStyle name="Título 4" xfId="4" xr:uid="{00000000-0005-0000-0000-000006000000}"/>
  </cellStyles>
  <dxfs count="180">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00B05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s>
  <tableStyles count="0" defaultTableStyle="TableStyleMedium2" defaultPivotStyle="PivotStyleLight16"/>
  <colors>
    <mruColors>
      <color rgb="FFFF6600"/>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'7.1 Result MyC'!$A$12:$D$12</c:f>
              <c:strCache>
                <c:ptCount val="4"/>
                <c:pt idx="0">
                  <c:v>Nombre del indicador </c:v>
                </c:pt>
              </c:strCache>
            </c:strRef>
          </c:tx>
          <c:spPr>
            <a:scene3d>
              <a:camera prst="orthographicFront"/>
              <a:lightRig rig="threePt" dir="t"/>
            </a:scene3d>
            <a:sp3d>
              <a:bevelT/>
              <a:bevelB/>
            </a:sp3d>
          </c:spPr>
          <c:invertIfNegative val="0"/>
          <c:val>
            <c:numRef>
              <c:f>'7.1 Result MyC'!$E$12:$I$12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2D4B-4538-A19C-370942C1BB67}"/>
            </c:ext>
          </c:extLst>
        </c:ser>
        <c:ser>
          <c:idx val="1"/>
          <c:order val="1"/>
          <c:tx>
            <c:strRef>
              <c:f>'7.1 Result MyC'!$A$13:$D$13</c:f>
              <c:strCache>
                <c:ptCount val="4"/>
                <c:pt idx="0">
                  <c:v>Objetivo</c:v>
                </c:pt>
              </c:strCache>
            </c:strRef>
          </c:tx>
          <c:spPr>
            <a:scene3d>
              <a:camera prst="orthographicFront"/>
              <a:lightRig rig="threePt" dir="t"/>
            </a:scene3d>
            <a:sp3d>
              <a:bevelT/>
            </a:sp3d>
          </c:spPr>
          <c:invertIfNegative val="0"/>
          <c:val>
            <c:numRef>
              <c:f>'7.1 Result MyC'!$E$13:$I$13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2D4B-4538-A19C-370942C1BB6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'7.1 Result MyC'!$A$14:$D$14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'7.1 Result MyC'!$E$14:$I$14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2D4B-4538-A19C-370942C1BB6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'7.2 Result Procesos'!$A$168:$D$168</c:f>
              <c:strCache>
                <c:ptCount val="4"/>
                <c:pt idx="0">
                  <c:v>Nombre del indicador </c:v>
                </c:pt>
              </c:strCache>
            </c:strRef>
          </c:tx>
          <c:spPr>
            <a:scene3d>
              <a:camera prst="orthographicFront"/>
              <a:lightRig rig="threePt" dir="t"/>
            </a:scene3d>
            <a:sp3d>
              <a:bevelT/>
              <a:bevelB/>
            </a:sp3d>
          </c:spPr>
          <c:invertIfNegative val="0"/>
          <c:val>
            <c:numRef>
              <c:f>'7.2 Result Procesos'!$E$168:$I$168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14EF-4F4B-9A4D-F9D290B65AA7}"/>
            </c:ext>
          </c:extLst>
        </c:ser>
        <c:ser>
          <c:idx val="1"/>
          <c:order val="1"/>
          <c:tx>
            <c:strRef>
              <c:f>'7.2 Result Procesos'!$A$169:$D$169</c:f>
              <c:strCache>
                <c:ptCount val="4"/>
                <c:pt idx="0">
                  <c:v>Objetivo</c:v>
                </c:pt>
              </c:strCache>
            </c:strRef>
          </c:tx>
          <c:spPr>
            <a:scene3d>
              <a:camera prst="orthographicFront"/>
              <a:lightRig rig="threePt" dir="t"/>
            </a:scene3d>
            <a:sp3d>
              <a:bevelT/>
            </a:sp3d>
          </c:spPr>
          <c:invertIfNegative val="0"/>
          <c:val>
            <c:numRef>
              <c:f>'7.2 Result Procesos'!$E$169:$I$169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14EF-4F4B-9A4D-F9D290B65AA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'7.2 Result Procesos'!$A$170:$D$170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'7.2 Result Procesos'!$E$170:$I$170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14EF-4F4B-9A4D-F9D290B65AA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'7.2 Result Procesos'!$A$220:$D$220</c:f>
              <c:strCache>
                <c:ptCount val="4"/>
                <c:pt idx="0">
                  <c:v>Nombre del indicador </c:v>
                </c:pt>
              </c:strCache>
            </c:strRef>
          </c:tx>
          <c:spPr>
            <a:scene3d>
              <a:camera prst="orthographicFront"/>
              <a:lightRig rig="threePt" dir="t"/>
            </a:scene3d>
            <a:sp3d>
              <a:bevelT/>
              <a:bevelB/>
            </a:sp3d>
          </c:spPr>
          <c:invertIfNegative val="0"/>
          <c:val>
            <c:numRef>
              <c:f>'7.2 Result Procesos'!$E$220:$I$220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4563-4519-9E04-5F99C99A2AD5}"/>
            </c:ext>
          </c:extLst>
        </c:ser>
        <c:ser>
          <c:idx val="1"/>
          <c:order val="1"/>
          <c:tx>
            <c:strRef>
              <c:f>'7.2 Result Procesos'!$A$221:$D$221</c:f>
              <c:strCache>
                <c:ptCount val="4"/>
                <c:pt idx="0">
                  <c:v>Objetivo</c:v>
                </c:pt>
              </c:strCache>
            </c:strRef>
          </c:tx>
          <c:spPr>
            <a:scene3d>
              <a:camera prst="orthographicFront"/>
              <a:lightRig rig="threePt" dir="t"/>
            </a:scene3d>
            <a:sp3d>
              <a:bevelT/>
            </a:sp3d>
          </c:spPr>
          <c:invertIfNegative val="0"/>
          <c:val>
            <c:numRef>
              <c:f>'7.2 Result Procesos'!$E$221:$I$221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563-4519-9E04-5F99C99A2AD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'7.2 Result Procesos'!$A$222:$D$222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'7.2 Result Procesos'!$E$222:$I$222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4563-4519-9E04-5F99C99A2AD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'7.2 Result Procesos'!$A$272:$D$272</c:f>
              <c:strCache>
                <c:ptCount val="4"/>
                <c:pt idx="0">
                  <c:v>Nombre del indicador </c:v>
                </c:pt>
              </c:strCache>
            </c:strRef>
          </c:tx>
          <c:spPr>
            <a:scene3d>
              <a:camera prst="orthographicFront"/>
              <a:lightRig rig="threePt" dir="t"/>
            </a:scene3d>
            <a:sp3d>
              <a:bevelT/>
              <a:bevelB/>
            </a:sp3d>
          </c:spPr>
          <c:invertIfNegative val="0"/>
          <c:val>
            <c:numRef>
              <c:f>'7.2 Result Procesos'!$E$272:$I$272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C5D2-4701-8E2E-FC435EC36A33}"/>
            </c:ext>
          </c:extLst>
        </c:ser>
        <c:ser>
          <c:idx val="1"/>
          <c:order val="1"/>
          <c:tx>
            <c:strRef>
              <c:f>'7.2 Result Procesos'!$A$273:$D$273</c:f>
              <c:strCache>
                <c:ptCount val="4"/>
                <c:pt idx="0">
                  <c:v>Objetivo</c:v>
                </c:pt>
              </c:strCache>
            </c:strRef>
          </c:tx>
          <c:spPr>
            <a:scene3d>
              <a:camera prst="orthographicFront"/>
              <a:lightRig rig="threePt" dir="t"/>
            </a:scene3d>
            <a:sp3d>
              <a:bevelT/>
            </a:sp3d>
          </c:spPr>
          <c:invertIfNegative val="0"/>
          <c:val>
            <c:numRef>
              <c:f>'7.2 Result Procesos'!$E$273:$I$273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C5D2-4701-8E2E-FC435EC36A3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'7.2 Result Procesos'!$A$274:$D$274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'7.2 Result Procesos'!$E$274:$I$274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C5D2-4701-8E2E-FC435EC36A3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'7.3 Result Innov'!$A$12:$D$12</c:f>
              <c:strCache>
                <c:ptCount val="4"/>
                <c:pt idx="0">
                  <c:v>Nombre del indicador </c:v>
                </c:pt>
              </c:strCache>
            </c:strRef>
          </c:tx>
          <c:spPr>
            <a:scene3d>
              <a:camera prst="orthographicFront"/>
              <a:lightRig rig="threePt" dir="t"/>
            </a:scene3d>
            <a:sp3d>
              <a:bevelT/>
              <a:bevelB/>
            </a:sp3d>
          </c:spPr>
          <c:invertIfNegative val="0"/>
          <c:val>
            <c:numRef>
              <c:f>'7.3 Result Innov'!$E$12:$I$12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0AD6-4AEF-8961-A29357CBF909}"/>
            </c:ext>
          </c:extLst>
        </c:ser>
        <c:ser>
          <c:idx val="1"/>
          <c:order val="1"/>
          <c:tx>
            <c:strRef>
              <c:f>'7.3 Result Innov'!$A$13:$D$13</c:f>
              <c:strCache>
                <c:ptCount val="4"/>
                <c:pt idx="0">
                  <c:v>Objetivo</c:v>
                </c:pt>
              </c:strCache>
            </c:strRef>
          </c:tx>
          <c:spPr>
            <a:scene3d>
              <a:camera prst="orthographicFront"/>
              <a:lightRig rig="threePt" dir="t"/>
            </a:scene3d>
            <a:sp3d>
              <a:bevelT/>
            </a:sp3d>
          </c:spPr>
          <c:invertIfNegative val="0"/>
          <c:val>
            <c:numRef>
              <c:f>'7.3 Result Innov'!$E$13:$I$13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0AD6-4AEF-8961-A29357CBF90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'7.3 Result Innov'!$A$14:$D$14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'7.3 Result Innov'!$E$14:$I$14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0AD6-4AEF-8961-A29357CBF90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'7.3 Result Innov'!$A$64:$D$64</c:f>
              <c:strCache>
                <c:ptCount val="4"/>
                <c:pt idx="0">
                  <c:v>Nombre del indicador </c:v>
                </c:pt>
              </c:strCache>
            </c:strRef>
          </c:tx>
          <c:spPr>
            <a:scene3d>
              <a:camera prst="orthographicFront"/>
              <a:lightRig rig="threePt" dir="t"/>
            </a:scene3d>
            <a:sp3d>
              <a:bevelT/>
              <a:bevelB/>
            </a:sp3d>
          </c:spPr>
          <c:invertIfNegative val="0"/>
          <c:val>
            <c:numRef>
              <c:f>'7.3 Result Innov'!$E$64:$I$64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CFCF-44F5-A44F-EDD28CAA3BB8}"/>
            </c:ext>
          </c:extLst>
        </c:ser>
        <c:ser>
          <c:idx val="1"/>
          <c:order val="1"/>
          <c:tx>
            <c:strRef>
              <c:f>'7.3 Result Innov'!$A$65:$D$65</c:f>
              <c:strCache>
                <c:ptCount val="4"/>
                <c:pt idx="0">
                  <c:v>Objetivo</c:v>
                </c:pt>
              </c:strCache>
            </c:strRef>
          </c:tx>
          <c:spPr>
            <a:scene3d>
              <a:camera prst="orthographicFront"/>
              <a:lightRig rig="threePt" dir="t"/>
            </a:scene3d>
            <a:sp3d>
              <a:bevelT/>
            </a:sp3d>
          </c:spPr>
          <c:invertIfNegative val="0"/>
          <c:val>
            <c:numRef>
              <c:f>'7.3 Result Innov'!$E$65:$I$65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FCF-44F5-A44F-EDD28CAA3BB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'7.3 Result Innov'!$A$66:$D$66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'7.3 Result Innov'!$E$66:$I$66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CFCF-44F5-A44F-EDD28CAA3BB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'7.3 Result Innov'!$E$116:$I$116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B61-4FDA-9B5D-3B0499F979BA}"/>
            </c:ext>
          </c:extLst>
        </c:ser>
        <c:ser>
          <c:idx val="1"/>
          <c:order val="1"/>
          <c:spPr>
            <a:scene3d>
              <a:camera prst="orthographicFront"/>
              <a:lightRig rig="threePt" dir="t"/>
            </a:scene3d>
            <a:sp3d>
              <a:bevelT/>
            </a:sp3d>
          </c:spPr>
          <c:invertIfNegative val="0"/>
          <c:val>
            <c:numRef>
              <c:f>'7.3 Result Innov'!$E$117:$I$117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B61-4FDA-9B5D-3B0499F979B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'7.3 Result Innov'!$E$118:$I$118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B61-4FDA-9B5D-3B0499F979B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'7.3 Result Innov'!$A$168:$D$168</c:f>
              <c:strCache>
                <c:ptCount val="4"/>
                <c:pt idx="0">
                  <c:v>Nombre del indicador </c:v>
                </c:pt>
              </c:strCache>
            </c:strRef>
          </c:tx>
          <c:spPr>
            <a:scene3d>
              <a:camera prst="orthographicFront"/>
              <a:lightRig rig="threePt" dir="t"/>
            </a:scene3d>
            <a:sp3d>
              <a:bevelT/>
              <a:bevelB/>
            </a:sp3d>
          </c:spPr>
          <c:invertIfNegative val="0"/>
          <c:val>
            <c:numRef>
              <c:f>'7.3 Result Innov'!$E$168:$I$168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192-44E1-9F65-2CD469D8610C}"/>
            </c:ext>
          </c:extLst>
        </c:ser>
        <c:ser>
          <c:idx val="1"/>
          <c:order val="1"/>
          <c:tx>
            <c:strRef>
              <c:f>'7.3 Result Innov'!$A$169:$D$169</c:f>
              <c:strCache>
                <c:ptCount val="4"/>
                <c:pt idx="0">
                  <c:v>Objetivo</c:v>
                </c:pt>
              </c:strCache>
            </c:strRef>
          </c:tx>
          <c:spPr>
            <a:scene3d>
              <a:camera prst="orthographicFront"/>
              <a:lightRig rig="threePt" dir="t"/>
            </a:scene3d>
            <a:sp3d>
              <a:bevelT/>
            </a:sp3d>
          </c:spPr>
          <c:invertIfNegative val="0"/>
          <c:val>
            <c:numRef>
              <c:f>'7.3 Result Innov'!$E$169:$I$169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192-44E1-9F65-2CD469D8610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'7.3 Result Innov'!$A$170:$D$170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'7.3 Result Innov'!$E$170:$I$170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192-44E1-9F65-2CD469D8610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'7.3 Result Innov'!$A$220:$D$220</c:f>
              <c:strCache>
                <c:ptCount val="4"/>
                <c:pt idx="0">
                  <c:v>Nombre del indicador </c:v>
                </c:pt>
              </c:strCache>
            </c:strRef>
          </c:tx>
          <c:spPr>
            <a:scene3d>
              <a:camera prst="orthographicFront"/>
              <a:lightRig rig="threePt" dir="t"/>
            </a:scene3d>
            <a:sp3d>
              <a:bevelT/>
              <a:bevelB/>
            </a:sp3d>
          </c:spPr>
          <c:invertIfNegative val="0"/>
          <c:val>
            <c:numRef>
              <c:f>'7.3 Result Innov'!$E$220:$I$220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A45C-477A-8E40-BAA9EA386F2A}"/>
            </c:ext>
          </c:extLst>
        </c:ser>
        <c:ser>
          <c:idx val="1"/>
          <c:order val="1"/>
          <c:tx>
            <c:strRef>
              <c:f>'7.3 Result Innov'!$A$221:$D$221</c:f>
              <c:strCache>
                <c:ptCount val="4"/>
                <c:pt idx="0">
                  <c:v>Objetivo</c:v>
                </c:pt>
              </c:strCache>
            </c:strRef>
          </c:tx>
          <c:spPr>
            <a:scene3d>
              <a:camera prst="orthographicFront"/>
              <a:lightRig rig="threePt" dir="t"/>
            </a:scene3d>
            <a:sp3d>
              <a:bevelT/>
            </a:sp3d>
          </c:spPr>
          <c:invertIfNegative val="0"/>
          <c:val>
            <c:numRef>
              <c:f>'7.3 Result Innov'!$E$221:$I$221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45C-477A-8E40-BAA9EA386F2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'7.3 Result Innov'!$A$222:$D$222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'7.3 Result Innov'!$E$222:$I$222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A45C-477A-8E40-BAA9EA386F2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'7.3 Result Innov'!$A$272:$D$272</c:f>
              <c:strCache>
                <c:ptCount val="4"/>
                <c:pt idx="0">
                  <c:v>Nombre del indicador </c:v>
                </c:pt>
              </c:strCache>
            </c:strRef>
          </c:tx>
          <c:spPr>
            <a:scene3d>
              <a:camera prst="orthographicFront"/>
              <a:lightRig rig="threePt" dir="t"/>
            </a:scene3d>
            <a:sp3d>
              <a:bevelT/>
              <a:bevelB/>
            </a:sp3d>
          </c:spPr>
          <c:invertIfNegative val="0"/>
          <c:val>
            <c:numRef>
              <c:f>'7.3 Result Innov'!$E$272:$I$272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DD7B-4336-B9BF-9E702FB7733A}"/>
            </c:ext>
          </c:extLst>
        </c:ser>
        <c:ser>
          <c:idx val="1"/>
          <c:order val="1"/>
          <c:tx>
            <c:strRef>
              <c:f>'7.3 Result Innov'!$A$273:$D$273</c:f>
              <c:strCache>
                <c:ptCount val="4"/>
                <c:pt idx="0">
                  <c:v>Objetivo</c:v>
                </c:pt>
              </c:strCache>
            </c:strRef>
          </c:tx>
          <c:spPr>
            <a:scene3d>
              <a:camera prst="orthographicFront"/>
              <a:lightRig rig="threePt" dir="t"/>
            </a:scene3d>
            <a:sp3d>
              <a:bevelT/>
            </a:sp3d>
          </c:spPr>
          <c:invertIfNegative val="0"/>
          <c:val>
            <c:numRef>
              <c:f>'7.3 Result Innov'!$E$273:$I$273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DD7B-4336-B9BF-9E702FB7733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'7.3 Result Innov'!$A$274:$D$274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'7.3 Result Innov'!$E$274:$I$274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DD7B-4336-B9BF-9E702FB7733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'7.4 Result Pers'!$A$12:$D$12</c:f>
              <c:strCache>
                <c:ptCount val="4"/>
                <c:pt idx="0">
                  <c:v>Nombre del indicador </c:v>
                </c:pt>
              </c:strCache>
            </c:strRef>
          </c:tx>
          <c:spPr>
            <a:scene3d>
              <a:camera prst="orthographicFront"/>
              <a:lightRig rig="threePt" dir="t"/>
            </a:scene3d>
            <a:sp3d>
              <a:bevelT/>
              <a:bevelB/>
            </a:sp3d>
          </c:spPr>
          <c:invertIfNegative val="0"/>
          <c:val>
            <c:numRef>
              <c:f>'7.4 Result Pers'!$E$12:$I$12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4076-4423-BD90-E49F046822B3}"/>
            </c:ext>
          </c:extLst>
        </c:ser>
        <c:ser>
          <c:idx val="1"/>
          <c:order val="1"/>
          <c:tx>
            <c:strRef>
              <c:f>'7.4 Result Pers'!$A$13:$D$13</c:f>
              <c:strCache>
                <c:ptCount val="4"/>
                <c:pt idx="0">
                  <c:v>Objetivo</c:v>
                </c:pt>
              </c:strCache>
            </c:strRef>
          </c:tx>
          <c:spPr>
            <a:scene3d>
              <a:camera prst="orthographicFront"/>
              <a:lightRig rig="threePt" dir="t"/>
            </a:scene3d>
            <a:sp3d>
              <a:bevelT/>
            </a:sp3d>
          </c:spPr>
          <c:invertIfNegative val="0"/>
          <c:val>
            <c:numRef>
              <c:f>'7.4 Result Pers'!$E$13:$I$13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4076-4423-BD90-E49F046822B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'7.4 Result Pers'!$A$14:$D$14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'7.4 Result Pers'!$E$14:$I$14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4076-4423-BD90-E49F046822B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'7.1 Result MyC'!$A$64:$D$64</c:f>
              <c:strCache>
                <c:ptCount val="4"/>
                <c:pt idx="0">
                  <c:v>Nombre del indicador </c:v>
                </c:pt>
              </c:strCache>
            </c:strRef>
          </c:tx>
          <c:spPr>
            <a:scene3d>
              <a:camera prst="orthographicFront"/>
              <a:lightRig rig="threePt" dir="t"/>
            </a:scene3d>
            <a:sp3d>
              <a:bevelT/>
              <a:bevelB/>
            </a:sp3d>
          </c:spPr>
          <c:invertIfNegative val="0"/>
          <c:val>
            <c:numRef>
              <c:f>'7.1 Result MyC'!$E$64:$I$64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3B0A-47FE-A5BF-5B4FB89905AA}"/>
            </c:ext>
          </c:extLst>
        </c:ser>
        <c:ser>
          <c:idx val="1"/>
          <c:order val="1"/>
          <c:tx>
            <c:strRef>
              <c:f>'7.1 Result MyC'!$A$65:$D$65</c:f>
              <c:strCache>
                <c:ptCount val="4"/>
                <c:pt idx="0">
                  <c:v>Objetivo</c:v>
                </c:pt>
              </c:strCache>
            </c:strRef>
          </c:tx>
          <c:spPr>
            <a:scene3d>
              <a:camera prst="orthographicFront"/>
              <a:lightRig rig="threePt" dir="t"/>
            </a:scene3d>
            <a:sp3d>
              <a:bevelT/>
            </a:sp3d>
          </c:spPr>
          <c:invertIfNegative val="0"/>
          <c:val>
            <c:numRef>
              <c:f>'7.1 Result MyC'!$E$65:$I$65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3B0A-47FE-A5BF-5B4FB89905A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'7.1 Result MyC'!$A$66:$D$66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'7.1 Result MyC'!$E$66:$I$66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3B0A-47FE-A5BF-5B4FB89905A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'7.4 Result Pers'!$A$66:$D$66</c:f>
              <c:strCache>
                <c:ptCount val="4"/>
                <c:pt idx="0">
                  <c:v>Nombre del indicador </c:v>
                </c:pt>
              </c:strCache>
            </c:strRef>
          </c:tx>
          <c:spPr>
            <a:scene3d>
              <a:camera prst="orthographicFront"/>
              <a:lightRig rig="threePt" dir="t"/>
            </a:scene3d>
            <a:sp3d>
              <a:bevelT/>
              <a:bevelB/>
            </a:sp3d>
          </c:spPr>
          <c:invertIfNegative val="0"/>
          <c:val>
            <c:numRef>
              <c:f>'7.4 Result Pers'!$E$66:$I$66</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9A95-488B-8947-91E5CF233B67}"/>
            </c:ext>
          </c:extLst>
        </c:ser>
        <c:ser>
          <c:idx val="1"/>
          <c:order val="1"/>
          <c:tx>
            <c:strRef>
              <c:f>'7.4 Result Pers'!$A$67:$D$67</c:f>
              <c:strCache>
                <c:ptCount val="4"/>
                <c:pt idx="0">
                  <c:v>Objetivo</c:v>
                </c:pt>
              </c:strCache>
            </c:strRef>
          </c:tx>
          <c:spPr>
            <a:scene3d>
              <a:camera prst="orthographicFront"/>
              <a:lightRig rig="threePt" dir="t"/>
            </a:scene3d>
            <a:sp3d>
              <a:bevelT/>
            </a:sp3d>
          </c:spPr>
          <c:invertIfNegative val="0"/>
          <c:val>
            <c:numRef>
              <c:f>'7.4 Result Pers'!$E$67:$I$67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A95-488B-8947-91E5CF233B6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'7.4 Result Pers'!$A$68:$D$68</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'7.4 Result Pers'!$E$68:$I$68</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9A95-488B-8947-91E5CF233B6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'7.4 Result Pers'!$E$120:$I$120</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D61-4736-A4E8-DAA40DB2BB06}"/>
            </c:ext>
          </c:extLst>
        </c:ser>
        <c:ser>
          <c:idx val="1"/>
          <c:order val="1"/>
          <c:spPr>
            <a:scene3d>
              <a:camera prst="orthographicFront"/>
              <a:lightRig rig="threePt" dir="t"/>
            </a:scene3d>
            <a:sp3d>
              <a:bevelT/>
            </a:sp3d>
          </c:spPr>
          <c:invertIfNegative val="0"/>
          <c:val>
            <c:numRef>
              <c:f>'7.4 Result Pers'!$E$121:$I$121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D61-4736-A4E8-DAA40DB2BB0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'7.4 Result Pers'!$E$122:$I$122</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D61-4736-A4E8-DAA40DB2BB0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'7.4 Result Pers'!$A$174:$D$174</c:f>
              <c:strCache>
                <c:ptCount val="4"/>
                <c:pt idx="0">
                  <c:v>Nombre del indicador </c:v>
                </c:pt>
              </c:strCache>
            </c:strRef>
          </c:tx>
          <c:spPr>
            <a:scene3d>
              <a:camera prst="orthographicFront"/>
              <a:lightRig rig="threePt" dir="t"/>
            </a:scene3d>
            <a:sp3d>
              <a:bevelT/>
              <a:bevelB/>
            </a:sp3d>
          </c:spPr>
          <c:invertIfNegative val="0"/>
          <c:val>
            <c:numRef>
              <c:f>'7.4 Result Pers'!$E$174:$I$174</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576C-4D9B-90CA-ADA99088C79F}"/>
            </c:ext>
          </c:extLst>
        </c:ser>
        <c:ser>
          <c:idx val="1"/>
          <c:order val="1"/>
          <c:tx>
            <c:strRef>
              <c:f>'7.4 Result Pers'!$A$175:$D$175</c:f>
              <c:strCache>
                <c:ptCount val="4"/>
                <c:pt idx="0">
                  <c:v>Objetivo</c:v>
                </c:pt>
              </c:strCache>
            </c:strRef>
          </c:tx>
          <c:spPr>
            <a:scene3d>
              <a:camera prst="orthographicFront"/>
              <a:lightRig rig="threePt" dir="t"/>
            </a:scene3d>
            <a:sp3d>
              <a:bevelT/>
            </a:sp3d>
          </c:spPr>
          <c:invertIfNegative val="0"/>
          <c:val>
            <c:numRef>
              <c:f>'7.4 Result Pers'!$E$175:$I$175</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576C-4D9B-90CA-ADA99088C79F}"/>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'7.4 Result Pers'!$A$176:$D$176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'7.4 Result Pers'!$E$176:$I$176</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576C-4D9B-90CA-ADA99088C79F}"/>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'7.4 Result Pers'!$A$228:$D$228</c:f>
              <c:strCache>
                <c:ptCount val="4"/>
                <c:pt idx="0">
                  <c:v>Nombre del indicador </c:v>
                </c:pt>
              </c:strCache>
            </c:strRef>
          </c:tx>
          <c:spPr>
            <a:scene3d>
              <a:camera prst="orthographicFront"/>
              <a:lightRig rig="threePt" dir="t"/>
            </a:scene3d>
            <a:sp3d>
              <a:bevelT/>
              <a:bevelB/>
            </a:sp3d>
          </c:spPr>
          <c:invertIfNegative val="0"/>
          <c:val>
            <c:numRef>
              <c:f>'7.4 Result Pers'!$E$228:$I$228</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BEA1-43F7-BAA0-9D42E771E1FE}"/>
            </c:ext>
          </c:extLst>
        </c:ser>
        <c:ser>
          <c:idx val="1"/>
          <c:order val="1"/>
          <c:tx>
            <c:strRef>
              <c:f>'7.4 Result Pers'!$A$229:$D$229</c:f>
              <c:strCache>
                <c:ptCount val="4"/>
                <c:pt idx="0">
                  <c:v>Objetivo</c:v>
                </c:pt>
              </c:strCache>
            </c:strRef>
          </c:tx>
          <c:spPr>
            <a:scene3d>
              <a:camera prst="orthographicFront"/>
              <a:lightRig rig="threePt" dir="t"/>
            </a:scene3d>
            <a:sp3d>
              <a:bevelT/>
            </a:sp3d>
          </c:spPr>
          <c:invertIfNegative val="0"/>
          <c:val>
            <c:numRef>
              <c:f>'7.4 Result Pers'!$E$229:$I$229</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BEA1-43F7-BAA0-9D42E771E1F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'7.4 Result Pers'!$A$230:$D$230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'7.4 Result Pers'!$E$230:$I$230</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BEA1-43F7-BAA0-9D42E771E1F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'7.4 Result Pers'!$A$282:$D$282</c:f>
              <c:strCache>
                <c:ptCount val="4"/>
                <c:pt idx="0">
                  <c:v>Nombre del indicador </c:v>
                </c:pt>
              </c:strCache>
            </c:strRef>
          </c:tx>
          <c:spPr>
            <a:scene3d>
              <a:camera prst="orthographicFront"/>
              <a:lightRig rig="threePt" dir="t"/>
            </a:scene3d>
            <a:sp3d>
              <a:bevelT/>
              <a:bevelB/>
            </a:sp3d>
          </c:spPr>
          <c:invertIfNegative val="0"/>
          <c:val>
            <c:numRef>
              <c:f>'7.4 Result Pers'!$E$282:$I$282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84C7-4D01-8630-759EC3F2B606}"/>
            </c:ext>
          </c:extLst>
        </c:ser>
        <c:ser>
          <c:idx val="1"/>
          <c:order val="1"/>
          <c:tx>
            <c:strRef>
              <c:f>'7.4 Result Pers'!$A$283:$D$283</c:f>
              <c:strCache>
                <c:ptCount val="4"/>
                <c:pt idx="0">
                  <c:v>Objetivo</c:v>
                </c:pt>
              </c:strCache>
            </c:strRef>
          </c:tx>
          <c:spPr>
            <a:scene3d>
              <a:camera prst="orthographicFront"/>
              <a:lightRig rig="threePt" dir="t"/>
            </a:scene3d>
            <a:sp3d>
              <a:bevelT/>
            </a:sp3d>
          </c:spPr>
          <c:invertIfNegative val="0"/>
          <c:val>
            <c:numRef>
              <c:f>'7.4 Result Pers'!$E$283:$I$283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84C7-4D01-8630-759EC3F2B60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'7.4 Result Pers'!$A$284:$D$284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'7.4 Result Pers'!$E$284:$I$284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84C7-4D01-8630-759EC3F2B60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'7.5 Result Recurs'!$A$12:$D$12</c:f>
              <c:strCache>
                <c:ptCount val="4"/>
                <c:pt idx="0">
                  <c:v>Nombre del indicador </c:v>
                </c:pt>
              </c:strCache>
            </c:strRef>
          </c:tx>
          <c:spPr>
            <a:scene3d>
              <a:camera prst="orthographicFront"/>
              <a:lightRig rig="threePt" dir="t"/>
            </a:scene3d>
            <a:sp3d>
              <a:bevelT/>
              <a:bevelB/>
            </a:sp3d>
          </c:spPr>
          <c:invertIfNegative val="0"/>
          <c:val>
            <c:numRef>
              <c:f>'7.5 Result Recurs'!$E$12:$I$12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6AB4-41B3-AF83-DB9D183E9169}"/>
            </c:ext>
          </c:extLst>
        </c:ser>
        <c:ser>
          <c:idx val="1"/>
          <c:order val="1"/>
          <c:tx>
            <c:strRef>
              <c:f>'7.5 Result Recurs'!$A$13:$D$13</c:f>
              <c:strCache>
                <c:ptCount val="4"/>
                <c:pt idx="0">
                  <c:v>Objetivo</c:v>
                </c:pt>
              </c:strCache>
            </c:strRef>
          </c:tx>
          <c:spPr>
            <a:scene3d>
              <a:camera prst="orthographicFront"/>
              <a:lightRig rig="threePt" dir="t"/>
            </a:scene3d>
            <a:sp3d>
              <a:bevelT/>
            </a:sp3d>
          </c:spPr>
          <c:invertIfNegative val="0"/>
          <c:val>
            <c:numRef>
              <c:f>'7.5 Result Recurs'!$E$13:$I$13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6AB4-41B3-AF83-DB9D183E916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'7.5 Result Recurs'!$A$14:$D$14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'7.5 Result Recurs'!$E$14:$I$14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6AB4-41B3-AF83-DB9D183E916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'7.5 Result Recurs'!$A$66:$D$66</c:f>
              <c:strCache>
                <c:ptCount val="4"/>
                <c:pt idx="0">
                  <c:v>Nombre del indicador </c:v>
                </c:pt>
              </c:strCache>
            </c:strRef>
          </c:tx>
          <c:spPr>
            <a:scene3d>
              <a:camera prst="orthographicFront"/>
              <a:lightRig rig="threePt" dir="t"/>
            </a:scene3d>
            <a:sp3d>
              <a:bevelT/>
              <a:bevelB/>
            </a:sp3d>
          </c:spPr>
          <c:invertIfNegative val="0"/>
          <c:val>
            <c:numRef>
              <c:f>'7.5 Result Recurs'!$E$66:$I$66</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E9FB-44EF-81CD-AE3767937266}"/>
            </c:ext>
          </c:extLst>
        </c:ser>
        <c:ser>
          <c:idx val="1"/>
          <c:order val="1"/>
          <c:tx>
            <c:strRef>
              <c:f>'7.5 Result Recurs'!$A$67:$D$67</c:f>
              <c:strCache>
                <c:ptCount val="4"/>
                <c:pt idx="0">
                  <c:v>Objetivo</c:v>
                </c:pt>
              </c:strCache>
            </c:strRef>
          </c:tx>
          <c:spPr>
            <a:scene3d>
              <a:camera prst="orthographicFront"/>
              <a:lightRig rig="threePt" dir="t"/>
            </a:scene3d>
            <a:sp3d>
              <a:bevelT/>
            </a:sp3d>
          </c:spPr>
          <c:invertIfNegative val="0"/>
          <c:val>
            <c:numRef>
              <c:f>'7.5 Result Recurs'!$E$67:$I$67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E9FB-44EF-81CD-AE376793726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'7.5 Result Recurs'!$A$68:$D$68</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'7.5 Result Recurs'!$E$68:$I$68</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E9FB-44EF-81CD-AE376793726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'7.5 Result Recurs'!$E$120:$I$120</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264A-4748-9C21-4E44E763CFB6}"/>
            </c:ext>
          </c:extLst>
        </c:ser>
        <c:ser>
          <c:idx val="1"/>
          <c:order val="1"/>
          <c:spPr>
            <a:scene3d>
              <a:camera prst="orthographicFront"/>
              <a:lightRig rig="threePt" dir="t"/>
            </a:scene3d>
            <a:sp3d>
              <a:bevelT/>
            </a:sp3d>
          </c:spPr>
          <c:invertIfNegative val="0"/>
          <c:val>
            <c:numRef>
              <c:f>'7.5 Result Recurs'!$E$121:$I$121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64A-4748-9C21-4E44E763CFB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'7.5 Result Recurs'!$E$122:$I$122</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264A-4748-9C21-4E44E763CFB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'7.5 Result Recurs'!$A$174:$D$174</c:f>
              <c:strCache>
                <c:ptCount val="4"/>
                <c:pt idx="0">
                  <c:v>Nombre del indicador </c:v>
                </c:pt>
              </c:strCache>
            </c:strRef>
          </c:tx>
          <c:spPr>
            <a:scene3d>
              <a:camera prst="orthographicFront"/>
              <a:lightRig rig="threePt" dir="t"/>
            </a:scene3d>
            <a:sp3d>
              <a:bevelT/>
              <a:bevelB/>
            </a:sp3d>
          </c:spPr>
          <c:invertIfNegative val="0"/>
          <c:val>
            <c:numRef>
              <c:f>'7.5 Result Recurs'!$E$174:$I$174</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596-4C53-92FB-FF7933DFDDB8}"/>
            </c:ext>
          </c:extLst>
        </c:ser>
        <c:ser>
          <c:idx val="1"/>
          <c:order val="1"/>
          <c:tx>
            <c:strRef>
              <c:f>'7.5 Result Recurs'!$A$175:$D$175</c:f>
              <c:strCache>
                <c:ptCount val="4"/>
                <c:pt idx="0">
                  <c:v>Objetivo</c:v>
                </c:pt>
              </c:strCache>
            </c:strRef>
          </c:tx>
          <c:spPr>
            <a:scene3d>
              <a:camera prst="orthographicFront"/>
              <a:lightRig rig="threePt" dir="t"/>
            </a:scene3d>
            <a:sp3d>
              <a:bevelT/>
            </a:sp3d>
          </c:spPr>
          <c:invertIfNegative val="0"/>
          <c:val>
            <c:numRef>
              <c:f>'7.5 Result Recurs'!$E$175:$I$175</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596-4C53-92FB-FF7933DFDDB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'7.5 Result Recurs'!$A$176:$D$176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'7.5 Result Recurs'!$E$176:$I$176</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596-4C53-92FB-FF7933DFDDB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'7.5 Result Recurs'!$A$228:$D$228</c:f>
              <c:strCache>
                <c:ptCount val="4"/>
                <c:pt idx="0">
                  <c:v>Nombre del indicador </c:v>
                </c:pt>
              </c:strCache>
            </c:strRef>
          </c:tx>
          <c:spPr>
            <a:scene3d>
              <a:camera prst="orthographicFront"/>
              <a:lightRig rig="threePt" dir="t"/>
            </a:scene3d>
            <a:sp3d>
              <a:bevelT/>
              <a:bevelB/>
            </a:sp3d>
          </c:spPr>
          <c:invertIfNegative val="0"/>
          <c:val>
            <c:numRef>
              <c:f>'7.5 Result Recurs'!$E$228:$I$228</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28A4-45D8-AEB2-B6693D3CEF48}"/>
            </c:ext>
          </c:extLst>
        </c:ser>
        <c:ser>
          <c:idx val="1"/>
          <c:order val="1"/>
          <c:tx>
            <c:strRef>
              <c:f>'7.5 Result Recurs'!$A$229:$D$229</c:f>
              <c:strCache>
                <c:ptCount val="4"/>
                <c:pt idx="0">
                  <c:v>Objetivo</c:v>
                </c:pt>
              </c:strCache>
            </c:strRef>
          </c:tx>
          <c:spPr>
            <a:scene3d>
              <a:camera prst="orthographicFront"/>
              <a:lightRig rig="threePt" dir="t"/>
            </a:scene3d>
            <a:sp3d>
              <a:bevelT/>
            </a:sp3d>
          </c:spPr>
          <c:invertIfNegative val="0"/>
          <c:val>
            <c:numRef>
              <c:f>'7.5 Result Recurs'!$E$229:$I$229</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8A4-45D8-AEB2-B6693D3CEF4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'7.5 Result Recurs'!$A$230:$D$230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'7.5 Result Recurs'!$E$230:$I$230</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28A4-45D8-AEB2-B6693D3CEF4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'7.1 Result MyC'!$E$116:$I$116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A48E-4376-B9C3-AE3ABC8A35CD}"/>
            </c:ext>
          </c:extLst>
        </c:ser>
        <c:ser>
          <c:idx val="1"/>
          <c:order val="1"/>
          <c:spPr>
            <a:scene3d>
              <a:camera prst="orthographicFront"/>
              <a:lightRig rig="threePt" dir="t"/>
            </a:scene3d>
            <a:sp3d>
              <a:bevelT/>
            </a:sp3d>
          </c:spPr>
          <c:invertIfNegative val="0"/>
          <c:val>
            <c:numRef>
              <c:f>'7.1 Result MyC'!$E$117:$I$117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48E-4376-B9C3-AE3ABC8A35CD}"/>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'7.1 Result MyC'!$E$118:$I$118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A48E-4376-B9C3-AE3ABC8A35CD}"/>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'7.5 Result Recurs'!$A$282:$D$282</c:f>
              <c:strCache>
                <c:ptCount val="4"/>
                <c:pt idx="0">
                  <c:v>Nombre del indicador </c:v>
                </c:pt>
              </c:strCache>
            </c:strRef>
          </c:tx>
          <c:spPr>
            <a:scene3d>
              <a:camera prst="orthographicFront"/>
              <a:lightRig rig="threePt" dir="t"/>
            </a:scene3d>
            <a:sp3d>
              <a:bevelT/>
              <a:bevelB/>
            </a:sp3d>
          </c:spPr>
          <c:invertIfNegative val="0"/>
          <c:val>
            <c:numRef>
              <c:f>'7.5 Result Recurs'!$E$282:$I$282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55BE-4386-9494-DA763FD236BC}"/>
            </c:ext>
          </c:extLst>
        </c:ser>
        <c:ser>
          <c:idx val="1"/>
          <c:order val="1"/>
          <c:tx>
            <c:strRef>
              <c:f>'7.5 Result Recurs'!$A$283:$D$283</c:f>
              <c:strCache>
                <c:ptCount val="4"/>
                <c:pt idx="0">
                  <c:v>Objetivo</c:v>
                </c:pt>
              </c:strCache>
            </c:strRef>
          </c:tx>
          <c:spPr>
            <a:scene3d>
              <a:camera prst="orthographicFront"/>
              <a:lightRig rig="threePt" dir="t"/>
            </a:scene3d>
            <a:sp3d>
              <a:bevelT/>
            </a:sp3d>
          </c:spPr>
          <c:invertIfNegative val="0"/>
          <c:val>
            <c:numRef>
              <c:f>'7.5 Result Recurs'!$E$283:$I$283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55BE-4386-9494-DA763FD236B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'7.5 Result Recurs'!$A$284:$D$284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'7.5 Result Recurs'!$E$284:$I$284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55BE-4386-9494-DA763FD236B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'7.6 Result RS'!$A$12:$D$12</c:f>
              <c:strCache>
                <c:ptCount val="4"/>
                <c:pt idx="0">
                  <c:v>Nombre del indicador </c:v>
                </c:pt>
              </c:strCache>
            </c:strRef>
          </c:tx>
          <c:spPr>
            <a:scene3d>
              <a:camera prst="orthographicFront"/>
              <a:lightRig rig="threePt" dir="t"/>
            </a:scene3d>
            <a:sp3d>
              <a:bevelT/>
              <a:bevelB/>
            </a:sp3d>
          </c:spPr>
          <c:invertIfNegative val="0"/>
          <c:val>
            <c:numRef>
              <c:f>'7.6 Result 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D83E-4F8F-914F-C9C4DE2E23B1}"/>
            </c:ext>
          </c:extLst>
        </c:ser>
        <c:ser>
          <c:idx val="1"/>
          <c:order val="1"/>
          <c:tx>
            <c:strRef>
              <c:f>'7.6 Result RS'!$A$13:$D$13</c:f>
              <c:strCache>
                <c:ptCount val="4"/>
                <c:pt idx="0">
                  <c:v>Objetivo</c:v>
                </c:pt>
              </c:strCache>
            </c:strRef>
          </c:tx>
          <c:spPr>
            <a:scene3d>
              <a:camera prst="orthographicFront"/>
              <a:lightRig rig="threePt" dir="t"/>
            </a:scene3d>
            <a:sp3d>
              <a:bevelT/>
            </a:sp3d>
          </c:spPr>
          <c:invertIfNegative val="0"/>
          <c:val>
            <c:numRef>
              <c:f>'7.6 Result 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D83E-4F8F-914F-C9C4DE2E23B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'7.6 Result 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'7.6 Result 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D83E-4F8F-914F-C9C4DE2E23B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'7.6 Result RS'!$A$64:$D$64</c:f>
              <c:strCache>
                <c:ptCount val="4"/>
                <c:pt idx="0">
                  <c:v>Nombre del indicador </c:v>
                </c:pt>
              </c:strCache>
            </c:strRef>
          </c:tx>
          <c:spPr>
            <a:scene3d>
              <a:camera prst="orthographicFront"/>
              <a:lightRig rig="threePt" dir="t"/>
            </a:scene3d>
            <a:sp3d>
              <a:bevelT/>
              <a:bevelB/>
            </a:sp3d>
          </c:spPr>
          <c:invertIfNegative val="0"/>
          <c:val>
            <c:numRef>
              <c:f>'7.6 Result RS'!$E$64:$I$64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B6D2-4B4A-A1FC-5D5A39266084}"/>
            </c:ext>
          </c:extLst>
        </c:ser>
        <c:ser>
          <c:idx val="1"/>
          <c:order val="1"/>
          <c:tx>
            <c:strRef>
              <c:f>'7.6 Result RS'!$A$65:$D$65</c:f>
              <c:strCache>
                <c:ptCount val="4"/>
                <c:pt idx="0">
                  <c:v>Objetivo</c:v>
                </c:pt>
              </c:strCache>
            </c:strRef>
          </c:tx>
          <c:spPr>
            <a:scene3d>
              <a:camera prst="orthographicFront"/>
              <a:lightRig rig="threePt" dir="t"/>
            </a:scene3d>
            <a:sp3d>
              <a:bevelT/>
            </a:sp3d>
          </c:spPr>
          <c:invertIfNegative val="0"/>
          <c:val>
            <c:numRef>
              <c:f>'7.6 Result RS'!$E$65:$I$65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B6D2-4B4A-A1FC-5D5A39266084}"/>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'7.6 Result RS'!$A$66:$D$66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'7.6 Result RS'!$E$66:$I$66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B6D2-4B4A-A1FC-5D5A39266084}"/>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'7.6 Result RS'!$E$116:$I$116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9CE-4216-93BC-475728484795}"/>
            </c:ext>
          </c:extLst>
        </c:ser>
        <c:ser>
          <c:idx val="1"/>
          <c:order val="1"/>
          <c:spPr>
            <a:scene3d>
              <a:camera prst="orthographicFront"/>
              <a:lightRig rig="threePt" dir="t"/>
            </a:scene3d>
            <a:sp3d>
              <a:bevelT/>
            </a:sp3d>
          </c:spPr>
          <c:invertIfNegative val="0"/>
          <c:val>
            <c:numRef>
              <c:f>'7.6 Result RS'!$E$117:$I$117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9CE-4216-93BC-47572848479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'7.6 Result RS'!$E$118:$I$118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9CE-4216-93BC-47572848479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'7.6 Result RS'!$A$168:$D$168</c:f>
              <c:strCache>
                <c:ptCount val="4"/>
                <c:pt idx="0">
                  <c:v>Nombre del indicador </c:v>
                </c:pt>
              </c:strCache>
            </c:strRef>
          </c:tx>
          <c:spPr>
            <a:scene3d>
              <a:camera prst="orthographicFront"/>
              <a:lightRig rig="threePt" dir="t"/>
            </a:scene3d>
            <a:sp3d>
              <a:bevelT/>
              <a:bevelB/>
            </a:sp3d>
          </c:spPr>
          <c:invertIfNegative val="0"/>
          <c:val>
            <c:numRef>
              <c:f>'7.6 Result RS'!$E$168:$I$168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298C-4070-9D8F-1C0F96D59E05}"/>
            </c:ext>
          </c:extLst>
        </c:ser>
        <c:ser>
          <c:idx val="1"/>
          <c:order val="1"/>
          <c:tx>
            <c:strRef>
              <c:f>'7.6 Result RS'!$A$169:$D$169</c:f>
              <c:strCache>
                <c:ptCount val="4"/>
                <c:pt idx="0">
                  <c:v>Objetivo</c:v>
                </c:pt>
              </c:strCache>
            </c:strRef>
          </c:tx>
          <c:spPr>
            <a:scene3d>
              <a:camera prst="orthographicFront"/>
              <a:lightRig rig="threePt" dir="t"/>
            </a:scene3d>
            <a:sp3d>
              <a:bevelT/>
            </a:sp3d>
          </c:spPr>
          <c:invertIfNegative val="0"/>
          <c:val>
            <c:numRef>
              <c:f>'7.6 Result RS'!$E$169:$I$169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298C-4070-9D8F-1C0F96D59E0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'7.6 Result RS'!$A$170:$D$170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'7.6 Result RS'!$E$170:$I$170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298C-4070-9D8F-1C0F96D59E0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'7.6 Result RS'!$A$220:$D$220</c:f>
              <c:strCache>
                <c:ptCount val="4"/>
                <c:pt idx="0">
                  <c:v>Nombre del indicador </c:v>
                </c:pt>
              </c:strCache>
            </c:strRef>
          </c:tx>
          <c:spPr>
            <a:scene3d>
              <a:camera prst="orthographicFront"/>
              <a:lightRig rig="threePt" dir="t"/>
            </a:scene3d>
            <a:sp3d>
              <a:bevelT/>
              <a:bevelB/>
            </a:sp3d>
          </c:spPr>
          <c:invertIfNegative val="0"/>
          <c:val>
            <c:numRef>
              <c:f>'7.6 Result RS'!$E$220:$I$220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61EF-4D77-AD19-D8235F57DF31}"/>
            </c:ext>
          </c:extLst>
        </c:ser>
        <c:ser>
          <c:idx val="1"/>
          <c:order val="1"/>
          <c:tx>
            <c:strRef>
              <c:f>'7.6 Result RS'!$A$221:$D$221</c:f>
              <c:strCache>
                <c:ptCount val="4"/>
                <c:pt idx="0">
                  <c:v>Objetivo</c:v>
                </c:pt>
              </c:strCache>
            </c:strRef>
          </c:tx>
          <c:spPr>
            <a:scene3d>
              <a:camera prst="orthographicFront"/>
              <a:lightRig rig="threePt" dir="t"/>
            </a:scene3d>
            <a:sp3d>
              <a:bevelT/>
            </a:sp3d>
          </c:spPr>
          <c:invertIfNegative val="0"/>
          <c:val>
            <c:numRef>
              <c:f>'7.6 Result RS'!$E$221:$I$221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61EF-4D77-AD19-D8235F57DF3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'7.6 Result RS'!$A$222:$D$222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'7.6 Result RS'!$E$222:$I$222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61EF-4D77-AD19-D8235F57DF3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'7.6 Result RS'!$A$272:$D$272</c:f>
              <c:strCache>
                <c:ptCount val="4"/>
                <c:pt idx="0">
                  <c:v>Nombre del indicador </c:v>
                </c:pt>
              </c:strCache>
            </c:strRef>
          </c:tx>
          <c:spPr>
            <a:scene3d>
              <a:camera prst="orthographicFront"/>
              <a:lightRig rig="threePt" dir="t"/>
            </a:scene3d>
            <a:sp3d>
              <a:bevelT/>
              <a:bevelB/>
            </a:sp3d>
          </c:spPr>
          <c:invertIfNegative val="0"/>
          <c:val>
            <c:numRef>
              <c:f>'7.6 Result RS'!$E$272:$I$272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AEDA-4650-9BF9-FFC7ACB51CAE}"/>
            </c:ext>
          </c:extLst>
        </c:ser>
        <c:ser>
          <c:idx val="1"/>
          <c:order val="1"/>
          <c:tx>
            <c:strRef>
              <c:f>'7.6 Result RS'!$A$273:$D$273</c:f>
              <c:strCache>
                <c:ptCount val="4"/>
                <c:pt idx="0">
                  <c:v>Objetivo</c:v>
                </c:pt>
              </c:strCache>
            </c:strRef>
          </c:tx>
          <c:spPr>
            <a:scene3d>
              <a:camera prst="orthographicFront"/>
              <a:lightRig rig="threePt" dir="t"/>
            </a:scene3d>
            <a:sp3d>
              <a:bevelT/>
            </a:sp3d>
          </c:spPr>
          <c:invertIfNegative val="0"/>
          <c:val>
            <c:numRef>
              <c:f>'7.6 Result RS'!$E$273:$I$273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AEDA-4650-9BF9-FFC7ACB51CA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'7.6 Result RS'!$A$274:$D$274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'7.6 Result RS'!$E$274:$I$274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AEDA-4650-9BF9-FFC7ACB51CA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Ámb'!$B$60</c:f>
              <c:strCache>
                <c:ptCount val="1"/>
                <c:pt idx="0">
                  <c:v>Estrategia</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Ámb'!$B$61:$B$70</c:f>
              <c:numCache>
                <c:formatCode>General</c:formatCode>
                <c:ptCount val="10"/>
                <c:pt idx="0">
                  <c:v>40</c:v>
                </c:pt>
                <c:pt idx="1">
                  <c:v>40</c:v>
                </c:pt>
                <c:pt idx="2">
                  <c:v>40</c:v>
                </c:pt>
                <c:pt idx="3">
                  <c:v>40</c:v>
                </c:pt>
                <c:pt idx="4">
                  <c:v>40</c:v>
                </c:pt>
                <c:pt idx="5">
                  <c:v>40</c:v>
                </c:pt>
                <c:pt idx="6">
                  <c:v>40</c:v>
                </c:pt>
                <c:pt idx="7">
                  <c:v>40</c:v>
                </c:pt>
                <c:pt idx="8">
                  <c:v>40</c:v>
                </c:pt>
                <c:pt idx="9">
                  <c:v>40</c:v>
                </c:pt>
              </c:numCache>
            </c:numRef>
          </c:val>
          <c:extLst>
            <c:ext xmlns:c16="http://schemas.microsoft.com/office/drawing/2014/chart" uri="{C3380CC4-5D6E-409C-BE32-E72D297353CC}">
              <c16:uniqueId val="{00000000-7C86-4EFB-B16E-F7172991C1D1}"/>
            </c:ext>
          </c:extLst>
        </c:ser>
        <c:ser>
          <c:idx val="1"/>
          <c:order val="1"/>
          <c:tx>
            <c:strRef>
              <c:f>'Prioridades estratégicas 10 Ámb'!$C$60</c:f>
              <c:strCache>
                <c:ptCount val="1"/>
                <c:pt idx="0">
                  <c:v>Desempeño</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Ámb'!$C$61:$C$70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86-4EFB-B16E-F7172991C1D1}"/>
            </c:ext>
          </c:extLst>
        </c:ser>
        <c:dLbls>
          <c:showLegendKey val="0"/>
          <c:showVal val="0"/>
          <c:showCatName val="0"/>
          <c:showSerName val="0"/>
          <c:showPercent val="0"/>
          <c:showBubbleSize val="0"/>
        </c:dLbls>
        <c:axId val="100290944"/>
        <c:axId val="100292480"/>
      </c:radarChart>
      <c:catAx>
        <c:axId val="100290944"/>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292480"/>
        <c:crosses val="autoZero"/>
        <c:auto val="1"/>
        <c:lblAlgn val="ctr"/>
        <c:lblOffset val="100"/>
        <c:noMultiLvlLbl val="0"/>
      </c:catAx>
      <c:valAx>
        <c:axId val="100292480"/>
        <c:scaling>
          <c:orientation val="minMax"/>
          <c:max val="40"/>
        </c:scaling>
        <c:delete val="0"/>
        <c:axPos val="l"/>
        <c:majorGridlines/>
        <c:numFmt formatCode="General" sourceLinked="1"/>
        <c:majorTickMark val="out"/>
        <c:minorTickMark val="in"/>
        <c:tickLblPos val="nextTo"/>
        <c:txPr>
          <a:bodyPr/>
          <a:lstStyle/>
          <a:p>
            <a:pPr>
              <a:defRPr lang="es-ES"/>
            </a:pPr>
            <a:endParaRPr lang="es-AR"/>
          </a:p>
        </c:txPr>
        <c:crossAx val="100290944"/>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Ámb'!$B$28</c:f>
              <c:strCache>
                <c:ptCount val="1"/>
                <c:pt idx="0">
                  <c:v>Estrategia</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Ámb'!$B$29:$B$38</c:f>
              <c:numCache>
                <c:formatCode>General</c:formatCode>
                <c:ptCount val="10"/>
                <c:pt idx="0">
                  <c:v>11</c:v>
                </c:pt>
                <c:pt idx="1">
                  <c:v>11</c:v>
                </c:pt>
                <c:pt idx="2">
                  <c:v>20</c:v>
                </c:pt>
                <c:pt idx="3">
                  <c:v>20</c:v>
                </c:pt>
                <c:pt idx="4">
                  <c:v>29</c:v>
                </c:pt>
                <c:pt idx="5">
                  <c:v>20</c:v>
                </c:pt>
                <c:pt idx="6">
                  <c:v>20</c:v>
                </c:pt>
                <c:pt idx="7">
                  <c:v>20</c:v>
                </c:pt>
                <c:pt idx="8">
                  <c:v>29</c:v>
                </c:pt>
                <c:pt idx="9">
                  <c:v>29</c:v>
                </c:pt>
              </c:numCache>
            </c:numRef>
          </c:val>
          <c:extLst>
            <c:ext xmlns:c16="http://schemas.microsoft.com/office/drawing/2014/chart" uri="{C3380CC4-5D6E-409C-BE32-E72D297353CC}">
              <c16:uniqueId val="{00000000-652C-4C6D-89CE-F4D318EF0ADA}"/>
            </c:ext>
          </c:extLst>
        </c:ser>
        <c:ser>
          <c:idx val="1"/>
          <c:order val="1"/>
          <c:tx>
            <c:strRef>
              <c:f>'Prioridades estratégicas 10 Ámb'!$C$28</c:f>
              <c:strCache>
                <c:ptCount val="1"/>
                <c:pt idx="0">
                  <c:v>Desempeño</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Ámb'!$C$29:$C$38</c:f>
              <c:numCache>
                <c:formatCode>General</c:formatCode>
                <c:ptCount val="10"/>
                <c:pt idx="0">
                  <c:v>20</c:v>
                </c:pt>
                <c:pt idx="1">
                  <c:v>3</c:v>
                </c:pt>
                <c:pt idx="2">
                  <c:v>11</c:v>
                </c:pt>
                <c:pt idx="3">
                  <c:v>20</c:v>
                </c:pt>
                <c:pt idx="4">
                  <c:v>20</c:v>
                </c:pt>
                <c:pt idx="5">
                  <c:v>20</c:v>
                </c:pt>
                <c:pt idx="6">
                  <c:v>20</c:v>
                </c:pt>
                <c:pt idx="7">
                  <c:v>11</c:v>
                </c:pt>
                <c:pt idx="8">
                  <c:v>11</c:v>
                </c:pt>
                <c:pt idx="9">
                  <c:v>20</c:v>
                </c:pt>
              </c:numCache>
            </c:numRef>
          </c:val>
          <c:extLst>
            <c:ext xmlns:c16="http://schemas.microsoft.com/office/drawing/2014/chart" uri="{C3380CC4-5D6E-409C-BE32-E72D297353CC}">
              <c16:uniqueId val="{00000001-652C-4C6D-89CE-F4D318EF0ADA}"/>
            </c:ext>
          </c:extLst>
        </c:ser>
        <c:dLbls>
          <c:showLegendKey val="0"/>
          <c:showVal val="0"/>
          <c:showCatName val="0"/>
          <c:showSerName val="0"/>
          <c:showPercent val="0"/>
          <c:showBubbleSize val="0"/>
        </c:dLbls>
        <c:axId val="100325248"/>
        <c:axId val="100326784"/>
      </c:radarChart>
      <c:catAx>
        <c:axId val="100325248"/>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326784"/>
        <c:crosses val="autoZero"/>
        <c:auto val="1"/>
        <c:lblAlgn val="ctr"/>
        <c:lblOffset val="100"/>
        <c:noMultiLvlLbl val="0"/>
      </c:catAx>
      <c:valAx>
        <c:axId val="100326784"/>
        <c:scaling>
          <c:orientation val="minMax"/>
          <c:max val="40"/>
        </c:scaling>
        <c:delete val="0"/>
        <c:axPos val="l"/>
        <c:majorGridlines>
          <c:spPr>
            <a:ln>
              <a:solidFill>
                <a:schemeClr val="bg1">
                  <a:lumMod val="50000"/>
                </a:schemeClr>
              </a:solidFill>
            </a:ln>
          </c:spPr>
        </c:majorGridlines>
        <c:numFmt formatCode="General" sourceLinked="1"/>
        <c:majorTickMark val="none"/>
        <c:minorTickMark val="in"/>
        <c:tickLblPos val="nextTo"/>
        <c:txPr>
          <a:bodyPr/>
          <a:lstStyle/>
          <a:p>
            <a:pPr>
              <a:defRPr lang="es-ES"/>
            </a:pPr>
            <a:endParaRPr lang="es-AR"/>
          </a:p>
        </c:txPr>
        <c:crossAx val="100325248"/>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'7.1 Result MyC'!$A$168:$D$168</c:f>
              <c:strCache>
                <c:ptCount val="4"/>
                <c:pt idx="0">
                  <c:v>Nombre del indicador </c:v>
                </c:pt>
              </c:strCache>
            </c:strRef>
          </c:tx>
          <c:spPr>
            <a:scene3d>
              <a:camera prst="orthographicFront"/>
              <a:lightRig rig="threePt" dir="t"/>
            </a:scene3d>
            <a:sp3d>
              <a:bevelT/>
              <a:bevelB/>
            </a:sp3d>
          </c:spPr>
          <c:invertIfNegative val="0"/>
          <c:val>
            <c:numRef>
              <c:f>'7.1 Result MyC'!$E$168:$I$168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E383-4EB9-B781-876CBF507D48}"/>
            </c:ext>
          </c:extLst>
        </c:ser>
        <c:ser>
          <c:idx val="1"/>
          <c:order val="1"/>
          <c:tx>
            <c:strRef>
              <c:f>'7.1 Result MyC'!$A$169:$D$169</c:f>
              <c:strCache>
                <c:ptCount val="4"/>
                <c:pt idx="0">
                  <c:v>Objetivo</c:v>
                </c:pt>
              </c:strCache>
            </c:strRef>
          </c:tx>
          <c:spPr>
            <a:scene3d>
              <a:camera prst="orthographicFront"/>
              <a:lightRig rig="threePt" dir="t"/>
            </a:scene3d>
            <a:sp3d>
              <a:bevelT/>
            </a:sp3d>
          </c:spPr>
          <c:invertIfNegative val="0"/>
          <c:val>
            <c:numRef>
              <c:f>'7.1 Result MyC'!$E$169:$I$169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E383-4EB9-B781-876CBF507D4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'7.1 Result MyC'!$A$170:$D$170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'7.1 Result MyC'!$E$170:$I$170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E383-4EB9-B781-876CBF507D4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'7.1 Result MyC'!$A$220:$D$220</c:f>
              <c:strCache>
                <c:ptCount val="4"/>
                <c:pt idx="0">
                  <c:v>Nombre del indicador </c:v>
                </c:pt>
              </c:strCache>
            </c:strRef>
          </c:tx>
          <c:spPr>
            <a:scene3d>
              <a:camera prst="orthographicFront"/>
              <a:lightRig rig="threePt" dir="t"/>
            </a:scene3d>
            <a:sp3d>
              <a:bevelT/>
              <a:bevelB/>
            </a:sp3d>
          </c:spPr>
          <c:invertIfNegative val="0"/>
          <c:val>
            <c:numRef>
              <c:f>'7.1 Result MyC'!$E$220:$I$220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90CB-42B9-BD84-C02F70F19F1B}"/>
            </c:ext>
          </c:extLst>
        </c:ser>
        <c:ser>
          <c:idx val="1"/>
          <c:order val="1"/>
          <c:tx>
            <c:strRef>
              <c:f>'7.1 Result MyC'!$A$221:$D$221</c:f>
              <c:strCache>
                <c:ptCount val="4"/>
                <c:pt idx="0">
                  <c:v>Objetivo</c:v>
                </c:pt>
              </c:strCache>
            </c:strRef>
          </c:tx>
          <c:spPr>
            <a:scene3d>
              <a:camera prst="orthographicFront"/>
              <a:lightRig rig="threePt" dir="t"/>
            </a:scene3d>
            <a:sp3d>
              <a:bevelT/>
            </a:sp3d>
          </c:spPr>
          <c:invertIfNegative val="0"/>
          <c:val>
            <c:numRef>
              <c:f>'7.1 Result MyC'!$E$221:$I$221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0CB-42B9-BD84-C02F70F19F1B}"/>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'7.1 Result MyC'!$A$222:$D$222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'7.1 Result MyC'!$E$222:$I$222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90CB-42B9-BD84-C02F70F19F1B}"/>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'7.1 Result MyC'!$A$272:$D$272</c:f>
              <c:strCache>
                <c:ptCount val="4"/>
                <c:pt idx="0">
                  <c:v>Nombre del indicador </c:v>
                </c:pt>
              </c:strCache>
            </c:strRef>
          </c:tx>
          <c:spPr>
            <a:scene3d>
              <a:camera prst="orthographicFront"/>
              <a:lightRig rig="threePt" dir="t"/>
            </a:scene3d>
            <a:sp3d>
              <a:bevelT/>
              <a:bevelB/>
            </a:sp3d>
          </c:spPr>
          <c:invertIfNegative val="0"/>
          <c:val>
            <c:numRef>
              <c:f>'7.1 Result MyC'!$E$272:$I$272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C424-4354-A12D-4FCDA03E0D9E}"/>
            </c:ext>
          </c:extLst>
        </c:ser>
        <c:ser>
          <c:idx val="1"/>
          <c:order val="1"/>
          <c:tx>
            <c:strRef>
              <c:f>'7.1 Result MyC'!$A$273:$D$273</c:f>
              <c:strCache>
                <c:ptCount val="4"/>
                <c:pt idx="0">
                  <c:v>Objetivo</c:v>
                </c:pt>
              </c:strCache>
            </c:strRef>
          </c:tx>
          <c:spPr>
            <a:scene3d>
              <a:camera prst="orthographicFront"/>
              <a:lightRig rig="threePt" dir="t"/>
            </a:scene3d>
            <a:sp3d>
              <a:bevelT/>
            </a:sp3d>
          </c:spPr>
          <c:invertIfNegative val="0"/>
          <c:val>
            <c:numRef>
              <c:f>'7.1 Result MyC'!$E$273:$I$273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C424-4354-A12D-4FCDA03E0D9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'7.1 Result MyC'!$A$274:$D$274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'7.1 Result MyC'!$E$274:$I$274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C424-4354-A12D-4FCDA03E0D9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'7.2 Result Procesos'!$A$12:$D$12</c:f>
              <c:strCache>
                <c:ptCount val="4"/>
                <c:pt idx="0">
                  <c:v>Nombre del indicador </c:v>
                </c:pt>
              </c:strCache>
            </c:strRef>
          </c:tx>
          <c:spPr>
            <a:scene3d>
              <a:camera prst="orthographicFront"/>
              <a:lightRig rig="threePt" dir="t"/>
            </a:scene3d>
            <a:sp3d>
              <a:bevelT/>
              <a:bevelB/>
            </a:sp3d>
          </c:spPr>
          <c:invertIfNegative val="0"/>
          <c:val>
            <c:numRef>
              <c:f>'7.2 Result Procesos'!$E$12:$I$12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B2BD-4DCC-8439-3708A69E3BC5}"/>
            </c:ext>
          </c:extLst>
        </c:ser>
        <c:ser>
          <c:idx val="1"/>
          <c:order val="1"/>
          <c:tx>
            <c:strRef>
              <c:f>'7.2 Result Procesos'!$A$13:$D$13</c:f>
              <c:strCache>
                <c:ptCount val="4"/>
                <c:pt idx="0">
                  <c:v>Objetivo</c:v>
                </c:pt>
              </c:strCache>
            </c:strRef>
          </c:tx>
          <c:spPr>
            <a:scene3d>
              <a:camera prst="orthographicFront"/>
              <a:lightRig rig="threePt" dir="t"/>
            </a:scene3d>
            <a:sp3d>
              <a:bevelT/>
            </a:sp3d>
          </c:spPr>
          <c:invertIfNegative val="0"/>
          <c:val>
            <c:numRef>
              <c:f>'7.2 Result Procesos'!$E$13:$I$13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B2BD-4DCC-8439-3708A69E3BC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'7.2 Result Procesos'!$A$14:$D$14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'7.2 Result Procesos'!$E$14:$I$14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B2BD-4DCC-8439-3708A69E3BC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'7.2 Result Procesos'!$A$64:$D$64</c:f>
              <c:strCache>
                <c:ptCount val="4"/>
                <c:pt idx="0">
                  <c:v>Nombre del indicador </c:v>
                </c:pt>
              </c:strCache>
            </c:strRef>
          </c:tx>
          <c:spPr>
            <a:scene3d>
              <a:camera prst="orthographicFront"/>
              <a:lightRig rig="threePt" dir="t"/>
            </a:scene3d>
            <a:sp3d>
              <a:bevelT/>
              <a:bevelB/>
            </a:sp3d>
          </c:spPr>
          <c:invertIfNegative val="0"/>
          <c:val>
            <c:numRef>
              <c:f>'7.2 Result Procesos'!$E$64:$I$64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0F7C-4BD2-AB49-8FD2AB316492}"/>
            </c:ext>
          </c:extLst>
        </c:ser>
        <c:ser>
          <c:idx val="1"/>
          <c:order val="1"/>
          <c:tx>
            <c:strRef>
              <c:f>'7.2 Result Procesos'!$A$65:$D$65</c:f>
              <c:strCache>
                <c:ptCount val="4"/>
                <c:pt idx="0">
                  <c:v>Objetivo</c:v>
                </c:pt>
              </c:strCache>
            </c:strRef>
          </c:tx>
          <c:spPr>
            <a:scene3d>
              <a:camera prst="orthographicFront"/>
              <a:lightRig rig="threePt" dir="t"/>
            </a:scene3d>
            <a:sp3d>
              <a:bevelT/>
            </a:sp3d>
          </c:spPr>
          <c:invertIfNegative val="0"/>
          <c:val>
            <c:numRef>
              <c:f>'7.2 Result Procesos'!$E$65:$I$65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0F7C-4BD2-AB49-8FD2AB316492}"/>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'7.2 Result Procesos'!$A$66:$D$66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'7.2 Result Procesos'!$E$66:$I$66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0F7C-4BD2-AB49-8FD2AB316492}"/>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'7.2 Result Procesos'!$E$116:$I$116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52EE-44E5-97D4-514D9D16ED68}"/>
            </c:ext>
          </c:extLst>
        </c:ser>
        <c:ser>
          <c:idx val="1"/>
          <c:order val="1"/>
          <c:spPr>
            <a:scene3d>
              <a:camera prst="orthographicFront"/>
              <a:lightRig rig="threePt" dir="t"/>
            </a:scene3d>
            <a:sp3d>
              <a:bevelT/>
            </a:sp3d>
          </c:spPr>
          <c:invertIfNegative val="0"/>
          <c:val>
            <c:numRef>
              <c:f>'7.2 Result Procesos'!$E$117:$I$117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52EE-44E5-97D4-514D9D16ED6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'7.2 Result Procesos'!$E$118:$I$118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52EE-44E5-97D4-514D9D16ED6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9.xml"/><Relationship Id="rId7" Type="http://schemas.openxmlformats.org/officeDocument/2006/relationships/image" Target="../media/image5.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15.xml"/><Relationship Id="rId7" Type="http://schemas.openxmlformats.org/officeDocument/2006/relationships/image" Target="../media/image5.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21.xml"/><Relationship Id="rId7" Type="http://schemas.openxmlformats.org/officeDocument/2006/relationships/image" Target="../media/image5.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hart" Target="../charts/chart33.xml"/><Relationship Id="rId7" Type="http://schemas.openxmlformats.org/officeDocument/2006/relationships/image" Target="../media/image6.png"/><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0. Liderazgo'!A6"/><Relationship Id="rId6" Type="http://schemas.openxmlformats.org/officeDocument/2006/relationships/image" Target="../media/image4.png"/><Relationship Id="rId5" Type="http://schemas.openxmlformats.org/officeDocument/2006/relationships/hyperlink" Target="#'0. Liderazgo'!A46"/><Relationship Id="rId4" Type="http://schemas.openxmlformats.org/officeDocument/2006/relationships/hyperlink" Target="#'0. Liderazgo'!A27"/></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 Mercados y Clientes'!A6"/><Relationship Id="rId6" Type="http://schemas.openxmlformats.org/officeDocument/2006/relationships/image" Target="../media/image4.png"/><Relationship Id="rId5" Type="http://schemas.openxmlformats.org/officeDocument/2006/relationships/hyperlink" Target="#'1 Mercados y Clientes'!A48"/><Relationship Id="rId4" Type="http://schemas.openxmlformats.org/officeDocument/2006/relationships/hyperlink" Target="#'1 Mercados y Clientes'!A27"/></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2 Gest. Procesos'!A6"/><Relationship Id="rId6" Type="http://schemas.openxmlformats.org/officeDocument/2006/relationships/hyperlink" Target="#'2 Gest. Procesos'!A61"/><Relationship Id="rId5" Type="http://schemas.openxmlformats.org/officeDocument/2006/relationships/hyperlink" Target="#'2 Gest. Procesos'!A44"/><Relationship Id="rId4" Type="http://schemas.openxmlformats.org/officeDocument/2006/relationships/hyperlink" Target="#'2 Gest. Procesos'!A25"/></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3 Gest. Innovaci&#243;n'!A6"/><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4 Gest. Personas'!A6"/><Relationship Id="rId6" Type="http://schemas.openxmlformats.org/officeDocument/2006/relationships/image" Target="../media/image4.png"/><Relationship Id="rId5" Type="http://schemas.openxmlformats.org/officeDocument/2006/relationships/hyperlink" Target="#'4 Gest. Personas'!A44"/><Relationship Id="rId4" Type="http://schemas.openxmlformats.org/officeDocument/2006/relationships/hyperlink" Target="#'4 Gest. Personas'!A27"/></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5 Gest. Recursos'!A6"/><Relationship Id="rId6" Type="http://schemas.openxmlformats.org/officeDocument/2006/relationships/image" Target="../media/image4.png"/><Relationship Id="rId5" Type="http://schemas.openxmlformats.org/officeDocument/2006/relationships/hyperlink" Target="#'5 Gest. Recursos'!A44"/><Relationship Id="rId4" Type="http://schemas.openxmlformats.org/officeDocument/2006/relationships/hyperlink" Target="#'5 Gest. Recursos'!A25"/></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6 Gest. RS'!A6"/><Relationship Id="rId5" Type="http://schemas.openxmlformats.org/officeDocument/2006/relationships/image" Target="../media/image4.png"/><Relationship Id="rId4" Type="http://schemas.openxmlformats.org/officeDocument/2006/relationships/hyperlink" Target="#'6 Gest. RS'!A23"/></Relationships>
</file>

<file path=xl/drawings/_rels/drawing9.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12</xdr:col>
      <xdr:colOff>428625</xdr:colOff>
      <xdr:row>5</xdr:row>
      <xdr:rowOff>114300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4300"/>
          <a:ext cx="9429750" cy="9525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3719F931-F4C0-46FD-817B-D3746C88D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A919C290-7278-44CC-A3E7-1DDE1862D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8AE8FDB1-95BC-4C3A-93C1-22CB97040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35D0371C-9F21-4465-B9BD-9CD61709B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A722A2C4-1D58-4343-82AF-16037F737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E6858C0E-3213-4043-9F8F-FAF1D9259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349</xdr:row>
      <xdr:rowOff>177799</xdr:rowOff>
    </xdr:from>
    <xdr:to>
      <xdr:col>18</xdr:col>
      <xdr:colOff>622300</xdr:colOff>
      <xdr:row>374</xdr:row>
      <xdr:rowOff>139700</xdr:rowOff>
    </xdr:to>
    <xdr:pic>
      <xdr:nvPicPr>
        <xdr:cNvPr id="11" name="Imagen 10">
          <a:extLst>
            <a:ext uri="{FF2B5EF4-FFF2-40B4-BE49-F238E27FC236}">
              <a16:creationId xmlns:a16="http://schemas.microsoft.com/office/drawing/2014/main" id="{B3A9BF24-A108-2B44-92C7-9787C6E02652}"/>
            </a:ext>
          </a:extLst>
        </xdr:cNvPr>
        <xdr:cNvPicPr>
          <a:picLocks noChangeAspect="1"/>
        </xdr:cNvPicPr>
      </xdr:nvPicPr>
      <xdr:blipFill>
        <a:blip xmlns:r="http://schemas.openxmlformats.org/officeDocument/2006/relationships" r:embed="rId7"/>
        <a:stretch>
          <a:fillRect/>
        </a:stretch>
      </xdr:blipFill>
      <xdr:spPr>
        <a:xfrm>
          <a:off x="254000" y="75539599"/>
          <a:ext cx="10629900" cy="4406901"/>
        </a:xfrm>
        <a:prstGeom prst="rect">
          <a:avLst/>
        </a:prstGeom>
      </xdr:spPr>
    </xdr:pic>
    <xdr:clientData/>
  </xdr:twoCellAnchor>
  <xdr:twoCellAnchor editAs="oneCell">
    <xdr:from>
      <xdr:col>0</xdr:col>
      <xdr:colOff>241300</xdr:colOff>
      <xdr:row>330</xdr:row>
      <xdr:rowOff>12700</xdr:rowOff>
    </xdr:from>
    <xdr:to>
      <xdr:col>23</xdr:col>
      <xdr:colOff>25400</xdr:colOff>
      <xdr:row>351</xdr:row>
      <xdr:rowOff>125730</xdr:rowOff>
    </xdr:to>
    <xdr:pic>
      <xdr:nvPicPr>
        <xdr:cNvPr id="12" name="Imagen 11">
          <a:extLst>
            <a:ext uri="{FF2B5EF4-FFF2-40B4-BE49-F238E27FC236}">
              <a16:creationId xmlns:a16="http://schemas.microsoft.com/office/drawing/2014/main" id="{67FF234A-92EA-6945-869D-6E21B8792B7B}"/>
            </a:ext>
          </a:extLst>
        </xdr:cNvPr>
        <xdr:cNvPicPr>
          <a:picLocks noChangeAspect="1"/>
        </xdr:cNvPicPr>
      </xdr:nvPicPr>
      <xdr:blipFill>
        <a:blip xmlns:r="http://schemas.openxmlformats.org/officeDocument/2006/relationships" r:embed="rId8"/>
        <a:stretch>
          <a:fillRect/>
        </a:stretch>
      </xdr:blipFill>
      <xdr:spPr>
        <a:xfrm>
          <a:off x="241300" y="69342000"/>
          <a:ext cx="10706100" cy="65011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6A9886B9-3C64-49A9-A34F-C94D48F2F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2E3DA0B1-B910-498A-BB75-AD63037C6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086D8221-E41A-4B6C-A993-6266F10F3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D7812C86-54C4-4CE1-B195-206654E8F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10CB6D3A-3BE5-4104-9382-96B27DEBC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A19E2034-675B-4C5E-994E-3180CA6F6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349</xdr:row>
      <xdr:rowOff>177799</xdr:rowOff>
    </xdr:from>
    <xdr:to>
      <xdr:col>18</xdr:col>
      <xdr:colOff>622300</xdr:colOff>
      <xdr:row>374</xdr:row>
      <xdr:rowOff>139700</xdr:rowOff>
    </xdr:to>
    <xdr:pic>
      <xdr:nvPicPr>
        <xdr:cNvPr id="11" name="Imagen 10">
          <a:extLst>
            <a:ext uri="{FF2B5EF4-FFF2-40B4-BE49-F238E27FC236}">
              <a16:creationId xmlns:a16="http://schemas.microsoft.com/office/drawing/2014/main" id="{16D96D74-3F5D-A342-BDF1-5DA5F84A611B}"/>
            </a:ext>
          </a:extLst>
        </xdr:cNvPr>
        <xdr:cNvPicPr>
          <a:picLocks noChangeAspect="1"/>
        </xdr:cNvPicPr>
      </xdr:nvPicPr>
      <xdr:blipFill>
        <a:blip xmlns:r="http://schemas.openxmlformats.org/officeDocument/2006/relationships" r:embed="rId7"/>
        <a:stretch>
          <a:fillRect/>
        </a:stretch>
      </xdr:blipFill>
      <xdr:spPr>
        <a:xfrm>
          <a:off x="254000" y="75539599"/>
          <a:ext cx="10629900" cy="4406901"/>
        </a:xfrm>
        <a:prstGeom prst="rect">
          <a:avLst/>
        </a:prstGeom>
      </xdr:spPr>
    </xdr:pic>
    <xdr:clientData/>
  </xdr:twoCellAnchor>
  <xdr:twoCellAnchor editAs="oneCell">
    <xdr:from>
      <xdr:col>0</xdr:col>
      <xdr:colOff>241300</xdr:colOff>
      <xdr:row>330</xdr:row>
      <xdr:rowOff>12700</xdr:rowOff>
    </xdr:from>
    <xdr:to>
      <xdr:col>23</xdr:col>
      <xdr:colOff>25400</xdr:colOff>
      <xdr:row>351</xdr:row>
      <xdr:rowOff>138545</xdr:rowOff>
    </xdr:to>
    <xdr:pic>
      <xdr:nvPicPr>
        <xdr:cNvPr id="12" name="Imagen 11">
          <a:extLst>
            <a:ext uri="{FF2B5EF4-FFF2-40B4-BE49-F238E27FC236}">
              <a16:creationId xmlns:a16="http://schemas.microsoft.com/office/drawing/2014/main" id="{E49439EE-4122-DE4D-B45B-6169E2F4B9CA}"/>
            </a:ext>
          </a:extLst>
        </xdr:cNvPr>
        <xdr:cNvPicPr>
          <a:picLocks noChangeAspect="1"/>
        </xdr:cNvPicPr>
      </xdr:nvPicPr>
      <xdr:blipFill>
        <a:blip xmlns:r="http://schemas.openxmlformats.org/officeDocument/2006/relationships" r:embed="rId8"/>
        <a:stretch>
          <a:fillRect/>
        </a:stretch>
      </xdr:blipFill>
      <xdr:spPr>
        <a:xfrm>
          <a:off x="241300" y="69897336"/>
          <a:ext cx="10775373" cy="66143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F3139017-4839-4151-B3FE-131502F05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63</xdr:row>
      <xdr:rowOff>57978</xdr:rowOff>
    </xdr:from>
    <xdr:to>
      <xdr:col>17</xdr:col>
      <xdr:colOff>579781</xdr:colOff>
      <xdr:row>75</xdr:row>
      <xdr:rowOff>91107</xdr:rowOff>
    </xdr:to>
    <xdr:graphicFrame macro="">
      <xdr:nvGraphicFramePr>
        <xdr:cNvPr id="3" name="1 Gráfico">
          <a:extLst>
            <a:ext uri="{FF2B5EF4-FFF2-40B4-BE49-F238E27FC236}">
              <a16:creationId xmlns:a16="http://schemas.microsoft.com/office/drawing/2014/main" id="{C3347C29-EF7A-4E87-922F-103064453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117</xdr:row>
      <xdr:rowOff>57978</xdr:rowOff>
    </xdr:from>
    <xdr:to>
      <xdr:col>17</xdr:col>
      <xdr:colOff>579781</xdr:colOff>
      <xdr:row>129</xdr:row>
      <xdr:rowOff>91107</xdr:rowOff>
    </xdr:to>
    <xdr:graphicFrame macro="">
      <xdr:nvGraphicFramePr>
        <xdr:cNvPr id="4" name="1 Gráfico">
          <a:extLst>
            <a:ext uri="{FF2B5EF4-FFF2-40B4-BE49-F238E27FC236}">
              <a16:creationId xmlns:a16="http://schemas.microsoft.com/office/drawing/2014/main" id="{99300232-B8D7-43B6-A58C-ABC30B97C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171</xdr:row>
      <xdr:rowOff>57978</xdr:rowOff>
    </xdr:from>
    <xdr:to>
      <xdr:col>17</xdr:col>
      <xdr:colOff>579781</xdr:colOff>
      <xdr:row>183</xdr:row>
      <xdr:rowOff>91107</xdr:rowOff>
    </xdr:to>
    <xdr:graphicFrame macro="">
      <xdr:nvGraphicFramePr>
        <xdr:cNvPr id="5" name="1 Gráfico">
          <a:extLst>
            <a:ext uri="{FF2B5EF4-FFF2-40B4-BE49-F238E27FC236}">
              <a16:creationId xmlns:a16="http://schemas.microsoft.com/office/drawing/2014/main" id="{160DCE82-B19D-4E5F-9CD5-C946DE9DC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225</xdr:row>
      <xdr:rowOff>57978</xdr:rowOff>
    </xdr:from>
    <xdr:to>
      <xdr:col>17</xdr:col>
      <xdr:colOff>579781</xdr:colOff>
      <xdr:row>237</xdr:row>
      <xdr:rowOff>91107</xdr:rowOff>
    </xdr:to>
    <xdr:graphicFrame macro="">
      <xdr:nvGraphicFramePr>
        <xdr:cNvPr id="6" name="1 Gráfico">
          <a:extLst>
            <a:ext uri="{FF2B5EF4-FFF2-40B4-BE49-F238E27FC236}">
              <a16:creationId xmlns:a16="http://schemas.microsoft.com/office/drawing/2014/main" id="{AB9B7A53-F239-4AAD-97FD-923316FF3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279</xdr:row>
      <xdr:rowOff>57978</xdr:rowOff>
    </xdr:from>
    <xdr:to>
      <xdr:col>17</xdr:col>
      <xdr:colOff>579781</xdr:colOff>
      <xdr:row>291</xdr:row>
      <xdr:rowOff>91107</xdr:rowOff>
    </xdr:to>
    <xdr:graphicFrame macro="">
      <xdr:nvGraphicFramePr>
        <xdr:cNvPr id="7" name="1 Gráfico">
          <a:extLst>
            <a:ext uri="{FF2B5EF4-FFF2-40B4-BE49-F238E27FC236}">
              <a16:creationId xmlns:a16="http://schemas.microsoft.com/office/drawing/2014/main" id="{F45DF4B3-6E90-4234-B819-9EAC8E3D7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361</xdr:row>
      <xdr:rowOff>177799</xdr:rowOff>
    </xdr:from>
    <xdr:to>
      <xdr:col>18</xdr:col>
      <xdr:colOff>622300</xdr:colOff>
      <xdr:row>386</xdr:row>
      <xdr:rowOff>139700</xdr:rowOff>
    </xdr:to>
    <xdr:pic>
      <xdr:nvPicPr>
        <xdr:cNvPr id="11" name="Imagen 10">
          <a:extLst>
            <a:ext uri="{FF2B5EF4-FFF2-40B4-BE49-F238E27FC236}">
              <a16:creationId xmlns:a16="http://schemas.microsoft.com/office/drawing/2014/main" id="{CFAA1855-50E7-B644-9350-BC3065FF032E}"/>
            </a:ext>
          </a:extLst>
        </xdr:cNvPr>
        <xdr:cNvPicPr>
          <a:picLocks noChangeAspect="1"/>
        </xdr:cNvPicPr>
      </xdr:nvPicPr>
      <xdr:blipFill>
        <a:blip xmlns:r="http://schemas.openxmlformats.org/officeDocument/2006/relationships" r:embed="rId7"/>
        <a:stretch>
          <a:fillRect/>
        </a:stretch>
      </xdr:blipFill>
      <xdr:spPr>
        <a:xfrm>
          <a:off x="254000" y="74675999"/>
          <a:ext cx="10629900" cy="4406901"/>
        </a:xfrm>
        <a:prstGeom prst="rect">
          <a:avLst/>
        </a:prstGeom>
      </xdr:spPr>
    </xdr:pic>
    <xdr:clientData/>
  </xdr:twoCellAnchor>
  <xdr:twoCellAnchor editAs="oneCell">
    <xdr:from>
      <xdr:col>0</xdr:col>
      <xdr:colOff>241300</xdr:colOff>
      <xdr:row>342</xdr:row>
      <xdr:rowOff>12701</xdr:rowOff>
    </xdr:from>
    <xdr:to>
      <xdr:col>23</xdr:col>
      <xdr:colOff>25400</xdr:colOff>
      <xdr:row>364</xdr:row>
      <xdr:rowOff>0</xdr:rowOff>
    </xdr:to>
    <xdr:pic>
      <xdr:nvPicPr>
        <xdr:cNvPr id="12" name="Imagen 11">
          <a:extLst>
            <a:ext uri="{FF2B5EF4-FFF2-40B4-BE49-F238E27FC236}">
              <a16:creationId xmlns:a16="http://schemas.microsoft.com/office/drawing/2014/main" id="{10C6C2FE-39A2-B444-819A-E80C69E1E577}"/>
            </a:ext>
          </a:extLst>
        </xdr:cNvPr>
        <xdr:cNvPicPr>
          <a:picLocks noChangeAspect="1"/>
        </xdr:cNvPicPr>
      </xdr:nvPicPr>
      <xdr:blipFill>
        <a:blip xmlns:r="http://schemas.openxmlformats.org/officeDocument/2006/relationships" r:embed="rId8"/>
        <a:stretch>
          <a:fillRect/>
        </a:stretch>
      </xdr:blipFill>
      <xdr:spPr>
        <a:xfrm>
          <a:off x="241300" y="69596001"/>
          <a:ext cx="10706100" cy="65531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14D21342-81F3-4C5C-BCA5-B5527BECA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63</xdr:row>
      <xdr:rowOff>57978</xdr:rowOff>
    </xdr:from>
    <xdr:to>
      <xdr:col>17</xdr:col>
      <xdr:colOff>579781</xdr:colOff>
      <xdr:row>75</xdr:row>
      <xdr:rowOff>91107</xdr:rowOff>
    </xdr:to>
    <xdr:graphicFrame macro="">
      <xdr:nvGraphicFramePr>
        <xdr:cNvPr id="3" name="1 Gráfico">
          <a:extLst>
            <a:ext uri="{FF2B5EF4-FFF2-40B4-BE49-F238E27FC236}">
              <a16:creationId xmlns:a16="http://schemas.microsoft.com/office/drawing/2014/main" id="{5FDBB9B6-1653-46E5-9080-567B2D426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117</xdr:row>
      <xdr:rowOff>57978</xdr:rowOff>
    </xdr:from>
    <xdr:to>
      <xdr:col>17</xdr:col>
      <xdr:colOff>579781</xdr:colOff>
      <xdr:row>129</xdr:row>
      <xdr:rowOff>91107</xdr:rowOff>
    </xdr:to>
    <xdr:graphicFrame macro="">
      <xdr:nvGraphicFramePr>
        <xdr:cNvPr id="4" name="1 Gráfico">
          <a:extLst>
            <a:ext uri="{FF2B5EF4-FFF2-40B4-BE49-F238E27FC236}">
              <a16:creationId xmlns:a16="http://schemas.microsoft.com/office/drawing/2014/main" id="{9327600D-EF4F-4BEC-8F64-A452ECCB8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171</xdr:row>
      <xdr:rowOff>57978</xdr:rowOff>
    </xdr:from>
    <xdr:to>
      <xdr:col>17</xdr:col>
      <xdr:colOff>579781</xdr:colOff>
      <xdr:row>183</xdr:row>
      <xdr:rowOff>91107</xdr:rowOff>
    </xdr:to>
    <xdr:graphicFrame macro="">
      <xdr:nvGraphicFramePr>
        <xdr:cNvPr id="5" name="1 Gráfico">
          <a:extLst>
            <a:ext uri="{FF2B5EF4-FFF2-40B4-BE49-F238E27FC236}">
              <a16:creationId xmlns:a16="http://schemas.microsoft.com/office/drawing/2014/main" id="{A80B2566-270E-48A3-AFB5-199D11D7B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225</xdr:row>
      <xdr:rowOff>57978</xdr:rowOff>
    </xdr:from>
    <xdr:to>
      <xdr:col>17</xdr:col>
      <xdr:colOff>579781</xdr:colOff>
      <xdr:row>237</xdr:row>
      <xdr:rowOff>91107</xdr:rowOff>
    </xdr:to>
    <xdr:graphicFrame macro="">
      <xdr:nvGraphicFramePr>
        <xdr:cNvPr id="6" name="1 Gráfico">
          <a:extLst>
            <a:ext uri="{FF2B5EF4-FFF2-40B4-BE49-F238E27FC236}">
              <a16:creationId xmlns:a16="http://schemas.microsoft.com/office/drawing/2014/main" id="{DB27FA7F-547E-41D2-AE0E-222343FD7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279</xdr:row>
      <xdr:rowOff>57978</xdr:rowOff>
    </xdr:from>
    <xdr:to>
      <xdr:col>17</xdr:col>
      <xdr:colOff>579781</xdr:colOff>
      <xdr:row>291</xdr:row>
      <xdr:rowOff>91107</xdr:rowOff>
    </xdr:to>
    <xdr:graphicFrame macro="">
      <xdr:nvGraphicFramePr>
        <xdr:cNvPr id="7" name="1 Gráfico">
          <a:extLst>
            <a:ext uri="{FF2B5EF4-FFF2-40B4-BE49-F238E27FC236}">
              <a16:creationId xmlns:a16="http://schemas.microsoft.com/office/drawing/2014/main" id="{780ED19E-4B59-4EAB-B129-BB7731FC6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671D577F-5EE7-448B-B85B-BA8700CC5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536CCAF5-3031-44AC-A265-20352FA68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8588B821-62FD-458B-ABC8-67BCFD267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6839167A-5002-4456-A2C5-DB70F22B6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84BCC3F7-A48B-44D7-9DBB-C51F37F9F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275D8BED-E02D-4908-BCC4-B1624EA91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11044</xdr:colOff>
      <xdr:row>330</xdr:row>
      <xdr:rowOff>22087</xdr:rowOff>
    </xdr:from>
    <xdr:to>
      <xdr:col>23</xdr:col>
      <xdr:colOff>27057</xdr:colOff>
      <xdr:row>350</xdr:row>
      <xdr:rowOff>170069</xdr:rowOff>
    </xdr:to>
    <xdr:pic>
      <xdr:nvPicPr>
        <xdr:cNvPr id="11" name="Imagen 10">
          <a:extLst>
            <a:ext uri="{FF2B5EF4-FFF2-40B4-BE49-F238E27FC236}">
              <a16:creationId xmlns:a16="http://schemas.microsoft.com/office/drawing/2014/main" id="{22D7689C-C69E-D446-B65C-05ED8A12F909}"/>
            </a:ext>
          </a:extLst>
        </xdr:cNvPr>
        <xdr:cNvPicPr>
          <a:picLocks noChangeAspect="1"/>
        </xdr:cNvPicPr>
      </xdr:nvPicPr>
      <xdr:blipFill>
        <a:blip xmlns:r="http://schemas.openxmlformats.org/officeDocument/2006/relationships" r:embed="rId7"/>
        <a:stretch>
          <a:fillRect/>
        </a:stretch>
      </xdr:blipFill>
      <xdr:spPr>
        <a:xfrm>
          <a:off x="265044" y="67762783"/>
          <a:ext cx="10706100" cy="6553199"/>
        </a:xfrm>
        <a:prstGeom prst="rect">
          <a:avLst/>
        </a:prstGeom>
      </xdr:spPr>
    </xdr:pic>
    <xdr:clientData/>
  </xdr:twoCellAnchor>
  <xdr:twoCellAnchor editAs="oneCell">
    <xdr:from>
      <xdr:col>0</xdr:col>
      <xdr:colOff>242957</xdr:colOff>
      <xdr:row>350</xdr:row>
      <xdr:rowOff>209826</xdr:rowOff>
    </xdr:from>
    <xdr:to>
      <xdr:col>18</xdr:col>
      <xdr:colOff>591379</xdr:colOff>
      <xdr:row>369</xdr:row>
      <xdr:rowOff>110988</xdr:rowOff>
    </xdr:to>
    <xdr:pic>
      <xdr:nvPicPr>
        <xdr:cNvPr id="12" name="Imagen 11">
          <a:extLst>
            <a:ext uri="{FF2B5EF4-FFF2-40B4-BE49-F238E27FC236}">
              <a16:creationId xmlns:a16="http://schemas.microsoft.com/office/drawing/2014/main" id="{AFC9AE5C-7F86-C94B-9007-830F6903D37F}"/>
            </a:ext>
          </a:extLst>
        </xdr:cNvPr>
        <xdr:cNvPicPr>
          <a:picLocks noChangeAspect="1"/>
        </xdr:cNvPicPr>
      </xdr:nvPicPr>
      <xdr:blipFill>
        <a:blip xmlns:r="http://schemas.openxmlformats.org/officeDocument/2006/relationships" r:embed="rId8"/>
        <a:stretch>
          <a:fillRect/>
        </a:stretch>
      </xdr:blipFill>
      <xdr:spPr>
        <a:xfrm>
          <a:off x="242957" y="74355739"/>
          <a:ext cx="10629900" cy="44069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142874</xdr:colOff>
      <xdr:row>71</xdr:row>
      <xdr:rowOff>0</xdr:rowOff>
    </xdr:from>
    <xdr:to>
      <xdr:col>3</xdr:col>
      <xdr:colOff>219075</xdr:colOff>
      <xdr:row>88</xdr:row>
      <xdr:rowOff>133350</xdr:rowOff>
    </xdr:to>
    <xdr:graphicFrame macro="">
      <xdr:nvGraphicFramePr>
        <xdr:cNvPr id="2" name="1 Gráfico">
          <a:extLst>
            <a:ext uri="{FF2B5EF4-FFF2-40B4-BE49-F238E27FC236}">
              <a16:creationId xmlns:a16="http://schemas.microsoft.com/office/drawing/2014/main" id="{5C7BBB34-F3CE-40DA-B0C2-6A1CBFCD7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38</xdr:row>
      <xdr:rowOff>180975</xdr:rowOff>
    </xdr:from>
    <xdr:to>
      <xdr:col>3</xdr:col>
      <xdr:colOff>295275</xdr:colOff>
      <xdr:row>56</xdr:row>
      <xdr:rowOff>133350</xdr:rowOff>
    </xdr:to>
    <xdr:graphicFrame macro="">
      <xdr:nvGraphicFramePr>
        <xdr:cNvPr id="3" name="2 Gráfico">
          <a:extLst>
            <a:ext uri="{FF2B5EF4-FFF2-40B4-BE49-F238E27FC236}">
              <a16:creationId xmlns:a16="http://schemas.microsoft.com/office/drawing/2014/main" id="{44E1B72F-0504-48C6-B2DA-AAC696087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381000</xdr:colOff>
      <xdr:row>84</xdr:row>
      <xdr:rowOff>171450</xdr:rowOff>
    </xdr:from>
    <xdr:to>
      <xdr:col>9</xdr:col>
      <xdr:colOff>238125</xdr:colOff>
      <xdr:row>86</xdr:row>
      <xdr:rowOff>47625</xdr:rowOff>
    </xdr:to>
    <xdr:pic>
      <xdr:nvPicPr>
        <xdr:cNvPr id="9" name="Gráfico 8" descr="Flecha curva en el sentido de las agujas del reloj">
          <a:hlinkClick xmlns:r="http://schemas.openxmlformats.org/officeDocument/2006/relationships" r:id="rId1"/>
          <a:extLst>
            <a:ext uri="{FF2B5EF4-FFF2-40B4-BE49-F238E27FC236}">
              <a16:creationId xmlns:a16="http://schemas.microsoft.com/office/drawing/2014/main" id="{E7B4517E-01DA-4DC3-8B4B-B35362831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451425"/>
          <a:ext cx="371475" cy="371475"/>
        </a:xfrm>
        <a:prstGeom prst="rect">
          <a:avLst/>
        </a:prstGeom>
      </xdr:spPr>
    </xdr:pic>
    <xdr:clientData/>
  </xdr:twoCellAnchor>
  <xdr:twoCellAnchor editAs="oneCell">
    <xdr:from>
      <xdr:col>8</xdr:col>
      <xdr:colOff>381000</xdr:colOff>
      <xdr:row>86</xdr:row>
      <xdr:rowOff>219075</xdr:rowOff>
    </xdr:from>
    <xdr:to>
      <xdr:col>9</xdr:col>
      <xdr:colOff>238125</xdr:colOff>
      <xdr:row>88</xdr:row>
      <xdr:rowOff>95250</xdr:rowOff>
    </xdr:to>
    <xdr:pic>
      <xdr:nvPicPr>
        <xdr:cNvPr id="10" name="Gráfico 9" descr="Flecha curva en el sentido de las agujas del reloj">
          <a:hlinkClick xmlns:r="http://schemas.openxmlformats.org/officeDocument/2006/relationships" r:id="rId4"/>
          <a:extLst>
            <a:ext uri="{FF2B5EF4-FFF2-40B4-BE49-F238E27FC236}">
              <a16:creationId xmlns:a16="http://schemas.microsoft.com/office/drawing/2014/main" id="{096020B5-3F84-4935-802D-E29DF18FDE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994350"/>
          <a:ext cx="371475" cy="371475"/>
        </a:xfrm>
        <a:prstGeom prst="rect">
          <a:avLst/>
        </a:prstGeom>
      </xdr:spPr>
    </xdr:pic>
    <xdr:clientData/>
  </xdr:twoCellAnchor>
  <xdr:twoCellAnchor editAs="oneCell">
    <xdr:from>
      <xdr:col>8</xdr:col>
      <xdr:colOff>381000</xdr:colOff>
      <xdr:row>88</xdr:row>
      <xdr:rowOff>200025</xdr:rowOff>
    </xdr:from>
    <xdr:to>
      <xdr:col>9</xdr:col>
      <xdr:colOff>238125</xdr:colOff>
      <xdr:row>90</xdr:row>
      <xdr:rowOff>76200</xdr:rowOff>
    </xdr:to>
    <xdr:pic>
      <xdr:nvPicPr>
        <xdr:cNvPr id="11" name="Gráfico 10" descr="Flecha curva en el sentido de las agujas del reloj">
          <a:hlinkClick xmlns:r="http://schemas.openxmlformats.org/officeDocument/2006/relationships" r:id="rId5"/>
          <a:extLst>
            <a:ext uri="{FF2B5EF4-FFF2-40B4-BE49-F238E27FC236}">
              <a16:creationId xmlns:a16="http://schemas.microsoft.com/office/drawing/2014/main" id="{E5DB8459-3825-43F6-B912-BB63FB8FF8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1470600"/>
          <a:ext cx="371475" cy="371475"/>
        </a:xfrm>
        <a:prstGeom prst="rect">
          <a:avLst/>
        </a:prstGeom>
      </xdr:spPr>
    </xdr:pic>
    <xdr:clientData/>
  </xdr:twoCellAnchor>
  <xdr:twoCellAnchor editAs="oneCell">
    <xdr:from>
      <xdr:col>0</xdr:col>
      <xdr:colOff>217713</xdr:colOff>
      <xdr:row>90</xdr:row>
      <xdr:rowOff>127001</xdr:rowOff>
    </xdr:from>
    <xdr:to>
      <xdr:col>19</xdr:col>
      <xdr:colOff>227967</xdr:colOff>
      <xdr:row>97</xdr:row>
      <xdr:rowOff>108857</xdr:rowOff>
    </xdr:to>
    <xdr:pic>
      <xdr:nvPicPr>
        <xdr:cNvPr id="2" name="Imagen 1">
          <a:extLst>
            <a:ext uri="{FF2B5EF4-FFF2-40B4-BE49-F238E27FC236}">
              <a16:creationId xmlns:a16="http://schemas.microsoft.com/office/drawing/2014/main" id="{8BAE1769-3617-12C1-60DE-8D8A6BF03FCA}"/>
            </a:ext>
          </a:extLst>
        </xdr:cNvPr>
        <xdr:cNvPicPr>
          <a:picLocks noChangeAspect="1"/>
        </xdr:cNvPicPr>
      </xdr:nvPicPr>
      <xdr:blipFill>
        <a:blip xmlns:r="http://schemas.openxmlformats.org/officeDocument/2006/relationships" r:embed="rId6"/>
        <a:stretch>
          <a:fillRect/>
        </a:stretch>
      </xdr:blipFill>
      <xdr:spPr>
        <a:xfrm>
          <a:off x="217713" y="34417001"/>
          <a:ext cx="10596611" cy="5216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381000</xdr:colOff>
      <xdr:row>75</xdr:row>
      <xdr:rowOff>171450</xdr:rowOff>
    </xdr:from>
    <xdr:to>
      <xdr:col>9</xdr:col>
      <xdr:colOff>238125</xdr:colOff>
      <xdr:row>77</xdr:row>
      <xdr:rowOff>161925</xdr:rowOff>
    </xdr:to>
    <xdr:pic>
      <xdr:nvPicPr>
        <xdr:cNvPr id="4" name="Gráfico 3" descr="Flecha curva en el sentido de las agujas del reloj">
          <a:hlinkClick xmlns:r="http://schemas.openxmlformats.org/officeDocument/2006/relationships" r:id="rId1"/>
          <a:extLst>
            <a:ext uri="{FF2B5EF4-FFF2-40B4-BE49-F238E27FC236}">
              <a16:creationId xmlns:a16="http://schemas.microsoft.com/office/drawing/2014/main" id="{C0D1E3A2-FA68-4423-9045-4705F805D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451425"/>
          <a:ext cx="371475" cy="371475"/>
        </a:xfrm>
        <a:prstGeom prst="rect">
          <a:avLst/>
        </a:prstGeom>
      </xdr:spPr>
    </xdr:pic>
    <xdr:clientData/>
  </xdr:twoCellAnchor>
  <xdr:twoCellAnchor editAs="oneCell">
    <xdr:from>
      <xdr:col>8</xdr:col>
      <xdr:colOff>381000</xdr:colOff>
      <xdr:row>77</xdr:row>
      <xdr:rowOff>219075</xdr:rowOff>
    </xdr:from>
    <xdr:to>
      <xdr:col>9</xdr:col>
      <xdr:colOff>238125</xdr:colOff>
      <xdr:row>79</xdr:row>
      <xdr:rowOff>152400</xdr:rowOff>
    </xdr:to>
    <xdr:pic>
      <xdr:nvPicPr>
        <xdr:cNvPr id="5" name="Gráfico 4" descr="Flecha curva en el sentido de las agujas del reloj">
          <a:hlinkClick xmlns:r="http://schemas.openxmlformats.org/officeDocument/2006/relationships" r:id="rId4"/>
          <a:extLst>
            <a:ext uri="{FF2B5EF4-FFF2-40B4-BE49-F238E27FC236}">
              <a16:creationId xmlns:a16="http://schemas.microsoft.com/office/drawing/2014/main" id="{E1532BEB-4999-44D2-B4B6-B885611483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994350"/>
          <a:ext cx="371475" cy="371475"/>
        </a:xfrm>
        <a:prstGeom prst="rect">
          <a:avLst/>
        </a:prstGeom>
      </xdr:spPr>
    </xdr:pic>
    <xdr:clientData/>
  </xdr:twoCellAnchor>
  <xdr:twoCellAnchor editAs="oneCell">
    <xdr:from>
      <xdr:col>8</xdr:col>
      <xdr:colOff>381000</xdr:colOff>
      <xdr:row>79</xdr:row>
      <xdr:rowOff>200025</xdr:rowOff>
    </xdr:from>
    <xdr:to>
      <xdr:col>9</xdr:col>
      <xdr:colOff>238125</xdr:colOff>
      <xdr:row>81</xdr:row>
      <xdr:rowOff>142875</xdr:rowOff>
    </xdr:to>
    <xdr:pic>
      <xdr:nvPicPr>
        <xdr:cNvPr id="6" name="Gráfico 5" descr="Flecha curva en el sentido de las agujas del reloj">
          <a:hlinkClick xmlns:r="http://schemas.openxmlformats.org/officeDocument/2006/relationships" r:id="rId5"/>
          <a:extLst>
            <a:ext uri="{FF2B5EF4-FFF2-40B4-BE49-F238E27FC236}">
              <a16:creationId xmlns:a16="http://schemas.microsoft.com/office/drawing/2014/main" id="{6BDA1D6C-BC55-41B3-AE55-1B50509DAD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1470600"/>
          <a:ext cx="371475" cy="371475"/>
        </a:xfrm>
        <a:prstGeom prst="rect">
          <a:avLst/>
        </a:prstGeom>
      </xdr:spPr>
    </xdr:pic>
    <xdr:clientData/>
  </xdr:twoCellAnchor>
  <xdr:twoCellAnchor editAs="oneCell">
    <xdr:from>
      <xdr:col>0</xdr:col>
      <xdr:colOff>244231</xdr:colOff>
      <xdr:row>82</xdr:row>
      <xdr:rowOff>9767</xdr:rowOff>
    </xdr:from>
    <xdr:to>
      <xdr:col>18</xdr:col>
      <xdr:colOff>302846</xdr:colOff>
      <xdr:row>108</xdr:row>
      <xdr:rowOff>27096</xdr:rowOff>
    </xdr:to>
    <xdr:pic>
      <xdr:nvPicPr>
        <xdr:cNvPr id="2" name="Imagen 1">
          <a:extLst>
            <a:ext uri="{FF2B5EF4-FFF2-40B4-BE49-F238E27FC236}">
              <a16:creationId xmlns:a16="http://schemas.microsoft.com/office/drawing/2014/main" id="{688799D4-7EA2-DC9F-3D52-FFD0D8784EBF}"/>
            </a:ext>
          </a:extLst>
        </xdr:cNvPr>
        <xdr:cNvPicPr>
          <a:picLocks noChangeAspect="1"/>
        </xdr:cNvPicPr>
      </xdr:nvPicPr>
      <xdr:blipFill>
        <a:blip xmlns:r="http://schemas.openxmlformats.org/officeDocument/2006/relationships" r:embed="rId6"/>
        <a:stretch>
          <a:fillRect/>
        </a:stretch>
      </xdr:blipFill>
      <xdr:spPr>
        <a:xfrm>
          <a:off x="244231" y="30597229"/>
          <a:ext cx="10355384" cy="5097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404813</xdr:colOff>
      <xdr:row>81</xdr:row>
      <xdr:rowOff>171450</xdr:rowOff>
    </xdr:from>
    <xdr:to>
      <xdr:col>9</xdr:col>
      <xdr:colOff>261938</xdr:colOff>
      <xdr:row>83</xdr:row>
      <xdr:rowOff>219075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AE3DF9EB-E042-4271-A28C-5E37FB534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098500"/>
          <a:ext cx="371475" cy="466725"/>
        </a:xfrm>
        <a:prstGeom prst="rect">
          <a:avLst/>
        </a:prstGeom>
      </xdr:spPr>
    </xdr:pic>
    <xdr:clientData/>
  </xdr:twoCellAnchor>
  <xdr:twoCellAnchor editAs="oneCell">
    <xdr:from>
      <xdr:col>8</xdr:col>
      <xdr:colOff>404813</xdr:colOff>
      <xdr:row>83</xdr:row>
      <xdr:rowOff>219075</xdr:rowOff>
    </xdr:from>
    <xdr:to>
      <xdr:col>9</xdr:col>
      <xdr:colOff>261938</xdr:colOff>
      <xdr:row>85</xdr:row>
      <xdr:rowOff>200025</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CA83B7D8-45CF-4AE0-9680-5CFAED20B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565225"/>
          <a:ext cx="371475" cy="447675"/>
        </a:xfrm>
        <a:prstGeom prst="rect">
          <a:avLst/>
        </a:prstGeom>
      </xdr:spPr>
    </xdr:pic>
    <xdr:clientData/>
  </xdr:twoCellAnchor>
  <xdr:twoCellAnchor editAs="oneCell">
    <xdr:from>
      <xdr:col>8</xdr:col>
      <xdr:colOff>404813</xdr:colOff>
      <xdr:row>85</xdr:row>
      <xdr:rowOff>200025</xdr:rowOff>
    </xdr:from>
    <xdr:to>
      <xdr:col>9</xdr:col>
      <xdr:colOff>261938</xdr:colOff>
      <xdr:row>87</xdr:row>
      <xdr:rowOff>190500</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F8551FDD-B3A9-4099-AAFC-0D19EE0F6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7012900"/>
          <a:ext cx="371475" cy="457200"/>
        </a:xfrm>
        <a:prstGeom prst="rect">
          <a:avLst/>
        </a:prstGeom>
      </xdr:spPr>
    </xdr:pic>
    <xdr:clientData/>
  </xdr:twoCellAnchor>
  <xdr:twoCellAnchor editAs="oneCell">
    <xdr:from>
      <xdr:col>8</xdr:col>
      <xdr:colOff>404813</xdr:colOff>
      <xdr:row>87</xdr:row>
      <xdr:rowOff>171450</xdr:rowOff>
    </xdr:from>
    <xdr:to>
      <xdr:col>9</xdr:col>
      <xdr:colOff>261938</xdr:colOff>
      <xdr:row>89</xdr:row>
      <xdr:rowOff>161925</xdr:rowOff>
    </xdr:to>
    <xdr:pic>
      <xdr:nvPicPr>
        <xdr:cNvPr id="6" name="Gráfico 5" descr="Flecha curva en el sentido de las agujas del reloj">
          <a:hlinkClick xmlns:r="http://schemas.openxmlformats.org/officeDocument/2006/relationships" r:id="rId6"/>
          <a:extLst>
            <a:ext uri="{FF2B5EF4-FFF2-40B4-BE49-F238E27FC236}">
              <a16:creationId xmlns:a16="http://schemas.microsoft.com/office/drawing/2014/main" id="{684CC9E7-5EDD-4ED6-8FCD-ABBDC5152B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7451050"/>
          <a:ext cx="371475" cy="457200"/>
        </a:xfrm>
        <a:prstGeom prst="rect">
          <a:avLst/>
        </a:prstGeom>
      </xdr:spPr>
    </xdr:pic>
    <xdr:clientData/>
  </xdr:twoCellAnchor>
  <xdr:twoCellAnchor editAs="oneCell">
    <xdr:from>
      <xdr:col>1</xdr:col>
      <xdr:colOff>0</xdr:colOff>
      <xdr:row>90</xdr:row>
      <xdr:rowOff>12700</xdr:rowOff>
    </xdr:from>
    <xdr:to>
      <xdr:col>19</xdr:col>
      <xdr:colOff>266700</xdr:colOff>
      <xdr:row>118</xdr:row>
      <xdr:rowOff>61191</xdr:rowOff>
    </xdr:to>
    <xdr:pic>
      <xdr:nvPicPr>
        <xdr:cNvPr id="5" name="Imagen 4">
          <a:extLst>
            <a:ext uri="{FF2B5EF4-FFF2-40B4-BE49-F238E27FC236}">
              <a16:creationId xmlns:a16="http://schemas.microsoft.com/office/drawing/2014/main" id="{CA1C7D2A-3AD8-F81B-CDEF-026CE1A04536}"/>
            </a:ext>
          </a:extLst>
        </xdr:cNvPr>
        <xdr:cNvPicPr>
          <a:picLocks noChangeAspect="1"/>
        </xdr:cNvPicPr>
      </xdr:nvPicPr>
      <xdr:blipFill>
        <a:blip xmlns:r="http://schemas.openxmlformats.org/officeDocument/2006/relationships" r:embed="rId7"/>
        <a:stretch>
          <a:fillRect/>
        </a:stretch>
      </xdr:blipFill>
      <xdr:spPr>
        <a:xfrm>
          <a:off x="254000" y="29743400"/>
          <a:ext cx="10934700" cy="5382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404813</xdr:colOff>
      <xdr:row>27</xdr:row>
      <xdr:rowOff>171450</xdr:rowOff>
    </xdr:from>
    <xdr:to>
      <xdr:col>9</xdr:col>
      <xdr:colOff>261938</xdr:colOff>
      <xdr:row>30</xdr:row>
      <xdr:rowOff>76200</xdr:rowOff>
    </xdr:to>
    <xdr:pic>
      <xdr:nvPicPr>
        <xdr:cNvPr id="4" name="Gráfico 3" descr="Flecha curva en el sentido de las agujas del reloj">
          <a:hlinkClick xmlns:r="http://schemas.openxmlformats.org/officeDocument/2006/relationships" r:id="rId1"/>
          <a:extLst>
            <a:ext uri="{FF2B5EF4-FFF2-40B4-BE49-F238E27FC236}">
              <a16:creationId xmlns:a16="http://schemas.microsoft.com/office/drawing/2014/main" id="{35EC040E-4E42-48C6-A1C5-4DFD5E06C3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631900"/>
          <a:ext cx="371475" cy="466725"/>
        </a:xfrm>
        <a:prstGeom prst="rect">
          <a:avLst/>
        </a:prstGeom>
      </xdr:spPr>
    </xdr:pic>
    <xdr:clientData/>
  </xdr:twoCellAnchor>
  <xdr:twoCellAnchor editAs="oneCell">
    <xdr:from>
      <xdr:col>0</xdr:col>
      <xdr:colOff>50800</xdr:colOff>
      <xdr:row>31</xdr:row>
      <xdr:rowOff>114299</xdr:rowOff>
    </xdr:from>
    <xdr:to>
      <xdr:col>18</xdr:col>
      <xdr:colOff>165100</xdr:colOff>
      <xdr:row>58</xdr:row>
      <xdr:rowOff>78226</xdr:rowOff>
    </xdr:to>
    <xdr:pic>
      <xdr:nvPicPr>
        <xdr:cNvPr id="2" name="Imagen 1">
          <a:extLst>
            <a:ext uri="{FF2B5EF4-FFF2-40B4-BE49-F238E27FC236}">
              <a16:creationId xmlns:a16="http://schemas.microsoft.com/office/drawing/2014/main" id="{769CF39E-3B36-3AC9-1253-63DD0A8D34F5}"/>
            </a:ext>
          </a:extLst>
        </xdr:cNvPr>
        <xdr:cNvPicPr>
          <a:picLocks noChangeAspect="1"/>
        </xdr:cNvPicPr>
      </xdr:nvPicPr>
      <xdr:blipFill>
        <a:blip xmlns:r="http://schemas.openxmlformats.org/officeDocument/2006/relationships" r:embed="rId4"/>
        <a:stretch>
          <a:fillRect/>
        </a:stretch>
      </xdr:blipFill>
      <xdr:spPr>
        <a:xfrm>
          <a:off x="50800" y="10172699"/>
          <a:ext cx="10375900" cy="51074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381000</xdr:colOff>
      <xdr:row>64</xdr:row>
      <xdr:rowOff>171450</xdr:rowOff>
    </xdr:from>
    <xdr:to>
      <xdr:col>9</xdr:col>
      <xdr:colOff>238125</xdr:colOff>
      <xdr:row>66</xdr:row>
      <xdr:rowOff>161925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CBEB496D-EEBF-4B26-B619-9336CDE9A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4317325"/>
          <a:ext cx="371475" cy="409575"/>
        </a:xfrm>
        <a:prstGeom prst="rect">
          <a:avLst/>
        </a:prstGeom>
      </xdr:spPr>
    </xdr:pic>
    <xdr:clientData/>
  </xdr:twoCellAnchor>
  <xdr:twoCellAnchor editAs="oneCell">
    <xdr:from>
      <xdr:col>8</xdr:col>
      <xdr:colOff>381000</xdr:colOff>
      <xdr:row>66</xdr:row>
      <xdr:rowOff>219075</xdr:rowOff>
    </xdr:from>
    <xdr:to>
      <xdr:col>9</xdr:col>
      <xdr:colOff>238125</xdr:colOff>
      <xdr:row>69</xdr:row>
      <xdr:rowOff>19050</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4DC7D03C-1A11-4258-B7E8-5728678F8D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4784050"/>
          <a:ext cx="371475" cy="400050"/>
        </a:xfrm>
        <a:prstGeom prst="rect">
          <a:avLst/>
        </a:prstGeom>
      </xdr:spPr>
    </xdr:pic>
    <xdr:clientData/>
  </xdr:twoCellAnchor>
  <xdr:twoCellAnchor editAs="oneCell">
    <xdr:from>
      <xdr:col>8</xdr:col>
      <xdr:colOff>381000</xdr:colOff>
      <xdr:row>68</xdr:row>
      <xdr:rowOff>200025</xdr:rowOff>
    </xdr:from>
    <xdr:to>
      <xdr:col>9</xdr:col>
      <xdr:colOff>238125</xdr:colOff>
      <xdr:row>71</xdr:row>
      <xdr:rowOff>28575</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E417DA62-A585-47C7-8984-949CC185AF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5231725"/>
          <a:ext cx="371475" cy="409575"/>
        </a:xfrm>
        <a:prstGeom prst="rect">
          <a:avLst/>
        </a:prstGeom>
      </xdr:spPr>
    </xdr:pic>
    <xdr:clientData/>
  </xdr:twoCellAnchor>
  <xdr:twoCellAnchor editAs="oneCell">
    <xdr:from>
      <xdr:col>0</xdr:col>
      <xdr:colOff>114300</xdr:colOff>
      <xdr:row>70</xdr:row>
      <xdr:rowOff>165099</xdr:rowOff>
    </xdr:from>
    <xdr:to>
      <xdr:col>18</xdr:col>
      <xdr:colOff>546100</xdr:colOff>
      <xdr:row>98</xdr:row>
      <xdr:rowOff>82112</xdr:rowOff>
    </xdr:to>
    <xdr:pic>
      <xdr:nvPicPr>
        <xdr:cNvPr id="9" name="Imagen 8">
          <a:extLst>
            <a:ext uri="{FF2B5EF4-FFF2-40B4-BE49-F238E27FC236}">
              <a16:creationId xmlns:a16="http://schemas.microsoft.com/office/drawing/2014/main" id="{B2A4E50B-289E-34AE-A3E3-9BEA5BBF47C0}"/>
            </a:ext>
          </a:extLst>
        </xdr:cNvPr>
        <xdr:cNvPicPr>
          <a:picLocks noChangeAspect="1"/>
        </xdr:cNvPicPr>
      </xdr:nvPicPr>
      <xdr:blipFill>
        <a:blip xmlns:r="http://schemas.openxmlformats.org/officeDocument/2006/relationships" r:embed="rId6"/>
        <a:stretch>
          <a:fillRect/>
        </a:stretch>
      </xdr:blipFill>
      <xdr:spPr>
        <a:xfrm>
          <a:off x="114300" y="24206199"/>
          <a:ext cx="10693400" cy="52637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381000</xdr:colOff>
      <xdr:row>65</xdr:row>
      <xdr:rowOff>171450</xdr:rowOff>
    </xdr:from>
    <xdr:to>
      <xdr:col>9</xdr:col>
      <xdr:colOff>238125</xdr:colOff>
      <xdr:row>68</xdr:row>
      <xdr:rowOff>9525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CBD47BA1-4910-4009-AC76-7E31BCB37E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040850"/>
          <a:ext cx="371475" cy="409575"/>
        </a:xfrm>
        <a:prstGeom prst="rect">
          <a:avLst/>
        </a:prstGeom>
      </xdr:spPr>
    </xdr:pic>
    <xdr:clientData/>
  </xdr:twoCellAnchor>
  <xdr:twoCellAnchor editAs="oneCell">
    <xdr:from>
      <xdr:col>8</xdr:col>
      <xdr:colOff>381000</xdr:colOff>
      <xdr:row>67</xdr:row>
      <xdr:rowOff>219075</xdr:rowOff>
    </xdr:from>
    <xdr:to>
      <xdr:col>9</xdr:col>
      <xdr:colOff>238125</xdr:colOff>
      <xdr:row>70</xdr:row>
      <xdr:rowOff>66675</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A57E9245-494B-4579-AA52-D2B8874319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498050"/>
          <a:ext cx="371475" cy="447675"/>
        </a:xfrm>
        <a:prstGeom prst="rect">
          <a:avLst/>
        </a:prstGeom>
      </xdr:spPr>
    </xdr:pic>
    <xdr:clientData/>
  </xdr:twoCellAnchor>
  <xdr:twoCellAnchor editAs="oneCell">
    <xdr:from>
      <xdr:col>8</xdr:col>
      <xdr:colOff>381000</xdr:colOff>
      <xdr:row>69</xdr:row>
      <xdr:rowOff>200025</xdr:rowOff>
    </xdr:from>
    <xdr:to>
      <xdr:col>9</xdr:col>
      <xdr:colOff>238125</xdr:colOff>
      <xdr:row>72</xdr:row>
      <xdr:rowOff>76200</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25A32806-2D88-4FE5-A4CC-C3BA362335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917150"/>
          <a:ext cx="371475" cy="457200"/>
        </a:xfrm>
        <a:prstGeom prst="rect">
          <a:avLst/>
        </a:prstGeom>
      </xdr:spPr>
    </xdr:pic>
    <xdr:clientData/>
  </xdr:twoCellAnchor>
  <xdr:twoCellAnchor editAs="oneCell">
    <xdr:from>
      <xdr:col>0</xdr:col>
      <xdr:colOff>127000</xdr:colOff>
      <xdr:row>71</xdr:row>
      <xdr:rowOff>177799</xdr:rowOff>
    </xdr:from>
    <xdr:to>
      <xdr:col>18</xdr:col>
      <xdr:colOff>292100</xdr:colOff>
      <xdr:row>98</xdr:row>
      <xdr:rowOff>154032</xdr:rowOff>
    </xdr:to>
    <xdr:pic>
      <xdr:nvPicPr>
        <xdr:cNvPr id="9" name="Imagen 8">
          <a:extLst>
            <a:ext uri="{FF2B5EF4-FFF2-40B4-BE49-F238E27FC236}">
              <a16:creationId xmlns:a16="http://schemas.microsoft.com/office/drawing/2014/main" id="{FB9C06E2-4DC8-D999-0B1A-17DDBB892287}"/>
            </a:ext>
          </a:extLst>
        </xdr:cNvPr>
        <xdr:cNvPicPr>
          <a:picLocks noChangeAspect="1"/>
        </xdr:cNvPicPr>
      </xdr:nvPicPr>
      <xdr:blipFill>
        <a:blip xmlns:r="http://schemas.openxmlformats.org/officeDocument/2006/relationships" r:embed="rId6"/>
        <a:stretch>
          <a:fillRect/>
        </a:stretch>
      </xdr:blipFill>
      <xdr:spPr>
        <a:xfrm>
          <a:off x="127000" y="24549099"/>
          <a:ext cx="10426700" cy="51324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381000</xdr:colOff>
      <xdr:row>41</xdr:row>
      <xdr:rowOff>171450</xdr:rowOff>
    </xdr:from>
    <xdr:to>
      <xdr:col>9</xdr:col>
      <xdr:colOff>238125</xdr:colOff>
      <xdr:row>44</xdr:row>
      <xdr:rowOff>19050</xdr:rowOff>
    </xdr:to>
    <xdr:pic>
      <xdr:nvPicPr>
        <xdr:cNvPr id="4" name="Gráfico 3" descr="Flecha curva en el sentido de las agujas del reloj">
          <a:hlinkClick xmlns:r="http://schemas.openxmlformats.org/officeDocument/2006/relationships" r:id="rId1"/>
          <a:extLst>
            <a:ext uri="{FF2B5EF4-FFF2-40B4-BE49-F238E27FC236}">
              <a16:creationId xmlns:a16="http://schemas.microsoft.com/office/drawing/2014/main" id="{DB79CC43-6F9C-4232-85DA-242A437DD4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336125"/>
          <a:ext cx="371475" cy="466725"/>
        </a:xfrm>
        <a:prstGeom prst="rect">
          <a:avLst/>
        </a:prstGeom>
      </xdr:spPr>
    </xdr:pic>
    <xdr:clientData/>
  </xdr:twoCellAnchor>
  <xdr:twoCellAnchor editAs="oneCell">
    <xdr:from>
      <xdr:col>8</xdr:col>
      <xdr:colOff>381000</xdr:colOff>
      <xdr:row>43</xdr:row>
      <xdr:rowOff>219075</xdr:rowOff>
    </xdr:from>
    <xdr:to>
      <xdr:col>9</xdr:col>
      <xdr:colOff>238125</xdr:colOff>
      <xdr:row>46</xdr:row>
      <xdr:rowOff>85725</xdr:rowOff>
    </xdr:to>
    <xdr:pic>
      <xdr:nvPicPr>
        <xdr:cNvPr id="5" name="Gráfico 4" descr="Flecha curva en el sentido de las agujas del reloj">
          <a:hlinkClick xmlns:r="http://schemas.openxmlformats.org/officeDocument/2006/relationships" r:id="rId4"/>
          <a:extLst>
            <a:ext uri="{FF2B5EF4-FFF2-40B4-BE49-F238E27FC236}">
              <a16:creationId xmlns:a16="http://schemas.microsoft.com/office/drawing/2014/main" id="{FF0D210B-44D2-4CEE-A9E9-B9D227C18F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793325"/>
          <a:ext cx="371475" cy="495300"/>
        </a:xfrm>
        <a:prstGeom prst="rect">
          <a:avLst/>
        </a:prstGeom>
      </xdr:spPr>
    </xdr:pic>
    <xdr:clientData/>
  </xdr:twoCellAnchor>
  <xdr:twoCellAnchor editAs="oneCell">
    <xdr:from>
      <xdr:col>0</xdr:col>
      <xdr:colOff>76200</xdr:colOff>
      <xdr:row>45</xdr:row>
      <xdr:rowOff>177799</xdr:rowOff>
    </xdr:from>
    <xdr:to>
      <xdr:col>18</xdr:col>
      <xdr:colOff>431800</xdr:colOff>
      <xdr:row>73</xdr:row>
      <xdr:rowOff>57304</xdr:rowOff>
    </xdr:to>
    <xdr:pic>
      <xdr:nvPicPr>
        <xdr:cNvPr id="2" name="Imagen 1">
          <a:extLst>
            <a:ext uri="{FF2B5EF4-FFF2-40B4-BE49-F238E27FC236}">
              <a16:creationId xmlns:a16="http://schemas.microsoft.com/office/drawing/2014/main" id="{194CB85E-4700-5095-4329-F3CA4A660F6F}"/>
            </a:ext>
          </a:extLst>
        </xdr:cNvPr>
        <xdr:cNvPicPr>
          <a:picLocks noChangeAspect="1"/>
        </xdr:cNvPicPr>
      </xdr:nvPicPr>
      <xdr:blipFill>
        <a:blip xmlns:r="http://schemas.openxmlformats.org/officeDocument/2006/relationships" r:embed="rId5"/>
        <a:stretch>
          <a:fillRect/>
        </a:stretch>
      </xdr:blipFill>
      <xdr:spPr>
        <a:xfrm>
          <a:off x="76200" y="14757399"/>
          <a:ext cx="10617200" cy="52262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304E37B2-409C-4163-9F6C-3B31C41E1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1BD5FFAE-F845-4891-9E5D-AA677803D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C4F04D09-0B9B-44E2-A79A-C5728433F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04978814-52B4-4C5F-89E5-9A1B36B4D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DBD77C11-38ED-4E8B-BB0B-591378B24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1BD3EEC9-DA23-432B-83D6-10FCFA99C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12700</xdr:colOff>
      <xdr:row>350</xdr:row>
      <xdr:rowOff>165099</xdr:rowOff>
    </xdr:from>
    <xdr:to>
      <xdr:col>18</xdr:col>
      <xdr:colOff>635000</xdr:colOff>
      <xdr:row>382</xdr:row>
      <xdr:rowOff>40564</xdr:rowOff>
    </xdr:to>
    <xdr:pic>
      <xdr:nvPicPr>
        <xdr:cNvPr id="12" name="Imagen 11">
          <a:extLst>
            <a:ext uri="{FF2B5EF4-FFF2-40B4-BE49-F238E27FC236}">
              <a16:creationId xmlns:a16="http://schemas.microsoft.com/office/drawing/2014/main" id="{5085B4B2-CD50-2CB6-C54B-28E71677DC1A}"/>
            </a:ext>
          </a:extLst>
        </xdr:cNvPr>
        <xdr:cNvPicPr>
          <a:picLocks noChangeAspect="1"/>
        </xdr:cNvPicPr>
      </xdr:nvPicPr>
      <xdr:blipFill>
        <a:blip xmlns:r="http://schemas.openxmlformats.org/officeDocument/2006/relationships" r:embed="rId7"/>
        <a:stretch>
          <a:fillRect/>
        </a:stretch>
      </xdr:blipFill>
      <xdr:spPr>
        <a:xfrm>
          <a:off x="266700" y="75590399"/>
          <a:ext cx="10629900" cy="5565065"/>
        </a:xfrm>
        <a:prstGeom prst="rect">
          <a:avLst/>
        </a:prstGeom>
      </xdr:spPr>
    </xdr:pic>
    <xdr:clientData/>
  </xdr:twoCellAnchor>
  <xdr:twoCellAnchor editAs="oneCell">
    <xdr:from>
      <xdr:col>0</xdr:col>
      <xdr:colOff>241300</xdr:colOff>
      <xdr:row>330</xdr:row>
      <xdr:rowOff>12700</xdr:rowOff>
    </xdr:from>
    <xdr:to>
      <xdr:col>23</xdr:col>
      <xdr:colOff>25400</xdr:colOff>
      <xdr:row>353</xdr:row>
      <xdr:rowOff>49530</xdr:rowOff>
    </xdr:to>
    <xdr:pic>
      <xdr:nvPicPr>
        <xdr:cNvPr id="14" name="Imagen 13">
          <a:extLst>
            <a:ext uri="{FF2B5EF4-FFF2-40B4-BE49-F238E27FC236}">
              <a16:creationId xmlns:a16="http://schemas.microsoft.com/office/drawing/2014/main" id="{2123DA72-B06A-E5E2-F411-F8C430009649}"/>
            </a:ext>
          </a:extLst>
        </xdr:cNvPr>
        <xdr:cNvPicPr>
          <a:picLocks noChangeAspect="1"/>
        </xdr:cNvPicPr>
      </xdr:nvPicPr>
      <xdr:blipFill>
        <a:blip xmlns:r="http://schemas.openxmlformats.org/officeDocument/2006/relationships" r:embed="rId8"/>
        <a:stretch>
          <a:fillRect/>
        </a:stretch>
      </xdr:blipFill>
      <xdr:spPr>
        <a:xfrm>
          <a:off x="241300" y="69227700"/>
          <a:ext cx="10706100" cy="6780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L24"/>
  <sheetViews>
    <sheetView showGridLines="0" workbookViewId="0">
      <selection activeCell="B8" sqref="B8:L16"/>
    </sheetView>
  </sheetViews>
  <sheetFormatPr baseColWidth="10" defaultRowHeight="15" x14ac:dyDescent="0.2"/>
  <sheetData>
    <row r="7" spans="2:12" ht="16" thickBot="1" x14ac:dyDescent="0.25"/>
    <row r="8" spans="2:12" ht="15" customHeight="1" x14ac:dyDescent="0.2">
      <c r="B8" s="189" t="s">
        <v>362</v>
      </c>
      <c r="C8" s="190"/>
      <c r="D8" s="190"/>
      <c r="E8" s="190"/>
      <c r="F8" s="190"/>
      <c r="G8" s="190"/>
      <c r="H8" s="190"/>
      <c r="I8" s="190"/>
      <c r="J8" s="190"/>
      <c r="K8" s="190"/>
      <c r="L8" s="191"/>
    </row>
    <row r="9" spans="2:12" ht="15" customHeight="1" x14ac:dyDescent="0.2">
      <c r="B9" s="192"/>
      <c r="C9" s="193"/>
      <c r="D9" s="193"/>
      <c r="E9" s="193"/>
      <c r="F9" s="193"/>
      <c r="G9" s="193"/>
      <c r="H9" s="193"/>
      <c r="I9" s="193"/>
      <c r="J9" s="193"/>
      <c r="K9" s="193"/>
      <c r="L9" s="194"/>
    </row>
    <row r="10" spans="2:12" ht="15" customHeight="1" x14ac:dyDescent="0.2">
      <c r="B10" s="192"/>
      <c r="C10" s="193"/>
      <c r="D10" s="193"/>
      <c r="E10" s="193"/>
      <c r="F10" s="193"/>
      <c r="G10" s="193"/>
      <c r="H10" s="193"/>
      <c r="I10" s="193"/>
      <c r="J10" s="193"/>
      <c r="K10" s="193"/>
      <c r="L10" s="194"/>
    </row>
    <row r="11" spans="2:12" ht="15" customHeight="1" x14ac:dyDescent="0.2">
      <c r="B11" s="192"/>
      <c r="C11" s="193"/>
      <c r="D11" s="193"/>
      <c r="E11" s="193"/>
      <c r="F11" s="193"/>
      <c r="G11" s="193"/>
      <c r="H11" s="193"/>
      <c r="I11" s="193"/>
      <c r="J11" s="193"/>
      <c r="K11" s="193"/>
      <c r="L11" s="194"/>
    </row>
    <row r="12" spans="2:12" ht="15" customHeight="1" x14ac:dyDescent="0.2">
      <c r="B12" s="192"/>
      <c r="C12" s="193"/>
      <c r="D12" s="193"/>
      <c r="E12" s="193"/>
      <c r="F12" s="193"/>
      <c r="G12" s="193"/>
      <c r="H12" s="193"/>
      <c r="I12" s="193"/>
      <c r="J12" s="193"/>
      <c r="K12" s="193"/>
      <c r="L12" s="194"/>
    </row>
    <row r="13" spans="2:12" ht="15" customHeight="1" x14ac:dyDescent="0.2">
      <c r="B13" s="192"/>
      <c r="C13" s="193"/>
      <c r="D13" s="193"/>
      <c r="E13" s="193"/>
      <c r="F13" s="193"/>
      <c r="G13" s="193"/>
      <c r="H13" s="193"/>
      <c r="I13" s="193"/>
      <c r="J13" s="193"/>
      <c r="K13" s="193"/>
      <c r="L13" s="194"/>
    </row>
    <row r="14" spans="2:12" ht="15" customHeight="1" x14ac:dyDescent="0.2">
      <c r="B14" s="192"/>
      <c r="C14" s="193"/>
      <c r="D14" s="193"/>
      <c r="E14" s="193"/>
      <c r="F14" s="193"/>
      <c r="G14" s="193"/>
      <c r="H14" s="193"/>
      <c r="I14" s="193"/>
      <c r="J14" s="193"/>
      <c r="K14" s="193"/>
      <c r="L14" s="194"/>
    </row>
    <row r="15" spans="2:12" ht="15" customHeight="1" x14ac:dyDescent="0.2">
      <c r="B15" s="192"/>
      <c r="C15" s="193"/>
      <c r="D15" s="193"/>
      <c r="E15" s="193"/>
      <c r="F15" s="193"/>
      <c r="G15" s="193"/>
      <c r="H15" s="193"/>
      <c r="I15" s="193"/>
      <c r="J15" s="193"/>
      <c r="K15" s="193"/>
      <c r="L15" s="194"/>
    </row>
    <row r="16" spans="2:12" ht="15" customHeight="1" x14ac:dyDescent="0.2">
      <c r="B16" s="192"/>
      <c r="C16" s="193"/>
      <c r="D16" s="193"/>
      <c r="E16" s="193"/>
      <c r="F16" s="193"/>
      <c r="G16" s="193"/>
      <c r="H16" s="193"/>
      <c r="I16" s="193"/>
      <c r="J16" s="193"/>
      <c r="K16" s="193"/>
      <c r="L16" s="194"/>
    </row>
    <row r="17" spans="2:12" ht="15" customHeight="1" x14ac:dyDescent="0.2">
      <c r="B17" s="195" t="s">
        <v>327</v>
      </c>
      <c r="C17" s="196"/>
      <c r="D17" s="196"/>
      <c r="E17" s="196"/>
      <c r="F17" s="196"/>
      <c r="G17" s="196"/>
      <c r="H17" s="196"/>
      <c r="I17" s="196"/>
      <c r="J17" s="196"/>
      <c r="K17" s="196"/>
      <c r="L17" s="197"/>
    </row>
    <row r="18" spans="2:12" ht="15" customHeight="1" x14ac:dyDescent="0.2">
      <c r="B18" s="198"/>
      <c r="C18" s="196"/>
      <c r="D18" s="196"/>
      <c r="E18" s="196"/>
      <c r="F18" s="196"/>
      <c r="G18" s="196"/>
      <c r="H18" s="196"/>
      <c r="I18" s="196"/>
      <c r="J18" s="196"/>
      <c r="K18" s="196"/>
      <c r="L18" s="197"/>
    </row>
    <row r="19" spans="2:12" ht="15" customHeight="1" x14ac:dyDescent="0.2">
      <c r="B19" s="198"/>
      <c r="C19" s="196"/>
      <c r="D19" s="196"/>
      <c r="E19" s="196"/>
      <c r="F19" s="196"/>
      <c r="G19" s="196"/>
      <c r="H19" s="196"/>
      <c r="I19" s="196"/>
      <c r="J19" s="196"/>
      <c r="K19" s="196"/>
      <c r="L19" s="197"/>
    </row>
    <row r="20" spans="2:12" ht="15" customHeight="1" x14ac:dyDescent="0.2">
      <c r="B20" s="198"/>
      <c r="C20" s="196"/>
      <c r="D20" s="196"/>
      <c r="E20" s="196"/>
      <c r="F20" s="196"/>
      <c r="G20" s="196"/>
      <c r="H20" s="196"/>
      <c r="I20" s="196"/>
      <c r="J20" s="196"/>
      <c r="K20" s="196"/>
      <c r="L20" s="197"/>
    </row>
    <row r="21" spans="2:12" ht="15" customHeight="1" x14ac:dyDescent="0.2">
      <c r="B21" s="198"/>
      <c r="C21" s="196"/>
      <c r="D21" s="196"/>
      <c r="E21" s="196"/>
      <c r="F21" s="196"/>
      <c r="G21" s="196"/>
      <c r="H21" s="196"/>
      <c r="I21" s="196"/>
      <c r="J21" s="196"/>
      <c r="K21" s="196"/>
      <c r="L21" s="197"/>
    </row>
    <row r="22" spans="2:12" ht="15" customHeight="1" x14ac:dyDescent="0.2">
      <c r="B22" s="198"/>
      <c r="C22" s="196"/>
      <c r="D22" s="196"/>
      <c r="E22" s="196"/>
      <c r="F22" s="196"/>
      <c r="G22" s="196"/>
      <c r="H22" s="196"/>
      <c r="I22" s="196"/>
      <c r="J22" s="196"/>
      <c r="K22" s="196"/>
      <c r="L22" s="197"/>
    </row>
    <row r="23" spans="2:12" ht="15" customHeight="1" x14ac:dyDescent="0.2">
      <c r="B23" s="198"/>
      <c r="C23" s="196"/>
      <c r="D23" s="196"/>
      <c r="E23" s="196"/>
      <c r="F23" s="196"/>
      <c r="G23" s="196"/>
      <c r="H23" s="196"/>
      <c r="I23" s="196"/>
      <c r="J23" s="196"/>
      <c r="K23" s="196"/>
      <c r="L23" s="197"/>
    </row>
    <row r="24" spans="2:12" ht="15.75" customHeight="1" thickBot="1" x14ac:dyDescent="0.25">
      <c r="B24" s="199"/>
      <c r="C24" s="200"/>
      <c r="D24" s="200"/>
      <c r="E24" s="200"/>
      <c r="F24" s="200"/>
      <c r="G24" s="200"/>
      <c r="H24" s="200"/>
      <c r="I24" s="200"/>
      <c r="J24" s="200"/>
      <c r="K24" s="200"/>
      <c r="L24" s="201"/>
    </row>
  </sheetData>
  <mergeCells count="2">
    <mergeCell ref="B8:L16"/>
    <mergeCell ref="B17:L24"/>
  </mergeCells>
  <printOptions horizontalCentered="1" verticalCentered="1"/>
  <pageMargins left="0.39370078740157483" right="0.39370078740157483" top="0.39370078740157483" bottom="0.3937007874015748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E4C0-C1EF-44E6-9EBD-647A8C889210}">
  <dimension ref="A1:R53"/>
  <sheetViews>
    <sheetView zoomScaleNormal="100" workbookViewId="0">
      <selection activeCell="P16" sqref="P16:Q16"/>
    </sheetView>
  </sheetViews>
  <sheetFormatPr baseColWidth="10" defaultColWidth="11.5" defaultRowHeight="15" x14ac:dyDescent="0.2"/>
  <cols>
    <col min="1" max="1" width="3.33203125" style="43" customWidth="1"/>
    <col min="2" max="2" width="7.6640625" style="1" customWidth="1"/>
    <col min="3" max="17" width="7.6640625" customWidth="1"/>
    <col min="18" max="23" width="8.6640625" customWidth="1"/>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42"/>
      <c r="R3" s="41"/>
    </row>
    <row r="4" spans="1:18" ht="35.25" customHeight="1" x14ac:dyDescent="0.2">
      <c r="A4" s="44"/>
      <c r="B4" s="240" t="s">
        <v>186</v>
      </c>
      <c r="C4" s="241"/>
      <c r="D4" s="241"/>
      <c r="E4" s="241"/>
      <c r="F4" s="241"/>
      <c r="G4" s="241"/>
      <c r="H4" s="241"/>
      <c r="I4" s="241"/>
      <c r="J4" s="241"/>
      <c r="K4" s="241"/>
      <c r="L4" s="241"/>
      <c r="M4" s="241"/>
      <c r="N4" s="241"/>
      <c r="O4" s="241"/>
      <c r="P4" s="241"/>
      <c r="Q4" s="241"/>
      <c r="R4" s="242"/>
    </row>
    <row r="5" spans="1:18" ht="5" customHeight="1" x14ac:dyDescent="0.2">
      <c r="B5" s="42"/>
      <c r="R5" s="41"/>
    </row>
    <row r="6" spans="1:18" ht="44.25" customHeight="1" thickBot="1" x14ac:dyDescent="0.25">
      <c r="B6" s="243" t="s">
        <v>187</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27" customHeight="1" x14ac:dyDescent="0.2">
      <c r="A9" s="259">
        <v>76</v>
      </c>
      <c r="B9" s="220" t="s">
        <v>188</v>
      </c>
      <c r="C9" s="220"/>
      <c r="D9" s="220"/>
      <c r="E9" s="220"/>
      <c r="F9" s="220"/>
      <c r="G9" s="220"/>
      <c r="H9" s="220"/>
      <c r="I9" s="220"/>
      <c r="J9" s="220"/>
      <c r="K9" s="220"/>
      <c r="L9" s="220"/>
      <c r="M9" s="220"/>
      <c r="N9" s="220"/>
      <c r="O9" s="220"/>
      <c r="P9" s="220"/>
      <c r="Q9" s="220"/>
      <c r="R9" s="220"/>
    </row>
    <row r="10" spans="1:18" ht="60" customHeight="1" thickBot="1" x14ac:dyDescent="0.25">
      <c r="A10" s="260"/>
      <c r="B10" s="221"/>
      <c r="C10" s="221"/>
      <c r="D10" s="221"/>
      <c r="E10" s="221"/>
      <c r="F10" s="221"/>
      <c r="G10" s="221"/>
      <c r="H10" s="221"/>
      <c r="I10" s="221"/>
      <c r="J10" s="221"/>
      <c r="K10" s="221"/>
      <c r="L10" s="221"/>
      <c r="M10" s="221"/>
      <c r="N10" s="221"/>
      <c r="O10" s="221"/>
      <c r="P10" s="221"/>
      <c r="Q10" s="221"/>
      <c r="R10" s="221"/>
    </row>
    <row r="11" spans="1:18" ht="27" customHeight="1" x14ac:dyDescent="0.2">
      <c r="A11" s="261">
        <v>77</v>
      </c>
      <c r="B11" s="220" t="s">
        <v>189</v>
      </c>
      <c r="C11" s="220"/>
      <c r="D11" s="220"/>
      <c r="E11" s="220"/>
      <c r="F11" s="220"/>
      <c r="G11" s="220"/>
      <c r="H11" s="220"/>
      <c r="I11" s="220"/>
      <c r="J11" s="220"/>
      <c r="K11" s="220"/>
      <c r="L11" s="220"/>
      <c r="M11" s="220"/>
      <c r="N11" s="220"/>
      <c r="O11" s="220"/>
      <c r="P11" s="220"/>
      <c r="Q11" s="220"/>
      <c r="R11" s="220"/>
    </row>
    <row r="12" spans="1:18" ht="60" customHeight="1" thickBot="1" x14ac:dyDescent="0.25">
      <c r="A12" s="260"/>
      <c r="B12" s="221"/>
      <c r="C12" s="221"/>
      <c r="D12" s="221"/>
      <c r="E12" s="221"/>
      <c r="F12" s="221"/>
      <c r="G12" s="221"/>
      <c r="H12" s="221"/>
      <c r="I12" s="221"/>
      <c r="J12" s="221"/>
      <c r="K12" s="221"/>
      <c r="L12" s="221"/>
      <c r="M12" s="221"/>
      <c r="N12" s="221"/>
      <c r="O12" s="221"/>
      <c r="P12" s="221"/>
      <c r="Q12" s="221"/>
      <c r="R12" s="221"/>
    </row>
    <row r="13" spans="1:18" ht="27" customHeight="1" x14ac:dyDescent="0.2">
      <c r="A13" s="261">
        <v>78</v>
      </c>
      <c r="B13" s="220" t="s">
        <v>190</v>
      </c>
      <c r="C13" s="220"/>
      <c r="D13" s="220"/>
      <c r="E13" s="220"/>
      <c r="F13" s="220"/>
      <c r="G13" s="220"/>
      <c r="H13" s="220"/>
      <c r="I13" s="220"/>
      <c r="J13" s="220"/>
      <c r="K13" s="220"/>
      <c r="L13" s="220"/>
      <c r="M13" s="220"/>
      <c r="N13" s="220"/>
      <c r="O13" s="220"/>
      <c r="P13" s="220"/>
      <c r="Q13" s="220"/>
      <c r="R13" s="220"/>
    </row>
    <row r="14" spans="1:18" ht="60" customHeight="1" thickBot="1" x14ac:dyDescent="0.25">
      <c r="A14" s="264"/>
      <c r="B14" s="221"/>
      <c r="C14" s="221"/>
      <c r="D14" s="221"/>
      <c r="E14" s="221"/>
      <c r="F14" s="221"/>
      <c r="G14" s="221"/>
      <c r="H14" s="221"/>
      <c r="I14" s="221"/>
      <c r="J14" s="221"/>
      <c r="K14" s="221"/>
      <c r="L14" s="221"/>
      <c r="M14" s="221"/>
      <c r="N14" s="221"/>
      <c r="O14" s="221"/>
      <c r="P14" s="221"/>
      <c r="Q14" s="221"/>
      <c r="R14" s="221"/>
    </row>
    <row r="15" spans="1:18" ht="20" customHeight="1" thickBot="1" x14ac:dyDescent="0.25">
      <c r="B15"/>
      <c r="J15" s="140"/>
      <c r="K15" s="45"/>
      <c r="L15" s="231" t="s">
        <v>76</v>
      </c>
      <c r="M15" s="232"/>
      <c r="N15" s="232"/>
      <c r="O15" s="233"/>
      <c r="P15" s="288">
        <v>0</v>
      </c>
      <c r="Q15" s="299"/>
      <c r="R15" s="146" t="s">
        <v>342</v>
      </c>
    </row>
    <row r="16" spans="1:18" ht="20" customHeight="1" thickBot="1" x14ac:dyDescent="0.25">
      <c r="B16"/>
      <c r="J16" s="140" t="s">
        <v>341</v>
      </c>
      <c r="K16" s="45"/>
      <c r="L16" s="231" t="s">
        <v>77</v>
      </c>
      <c r="M16" s="232"/>
      <c r="N16" s="232"/>
      <c r="O16" s="233"/>
      <c r="P16" s="288">
        <v>0</v>
      </c>
      <c r="Q16" s="299"/>
      <c r="R16" s="146" t="s">
        <v>342</v>
      </c>
    </row>
    <row r="17" spans="1:18" ht="20" customHeight="1" thickBot="1" x14ac:dyDescent="0.25">
      <c r="B17"/>
      <c r="H17" s="234"/>
      <c r="I17" s="234"/>
      <c r="J17" s="5"/>
      <c r="K17" s="45"/>
      <c r="L17" s="231" t="s">
        <v>340</v>
      </c>
      <c r="M17" s="232"/>
      <c r="N17" s="232"/>
      <c r="O17" s="233"/>
      <c r="P17" s="288">
        <v>0</v>
      </c>
      <c r="Q17" s="299"/>
      <c r="R17" s="146" t="s">
        <v>342</v>
      </c>
    </row>
    <row r="18" spans="1:18" ht="5" customHeight="1" thickBot="1" x14ac:dyDescent="0.25">
      <c r="B18"/>
      <c r="K18" s="45"/>
      <c r="L18" s="48"/>
      <c r="M18" s="48"/>
      <c r="N18" s="48"/>
    </row>
    <row r="19" spans="1:18" ht="25" customHeight="1" thickBot="1" x14ac:dyDescent="0.25">
      <c r="B19" s="55"/>
      <c r="C19" s="55"/>
      <c r="D19" s="55"/>
      <c r="E19" s="55"/>
      <c r="F19" s="262" t="s">
        <v>197</v>
      </c>
      <c r="G19" s="262"/>
      <c r="H19" s="262" t="s">
        <v>84</v>
      </c>
      <c r="I19" s="262"/>
      <c r="J19" s="55"/>
      <c r="K19" s="45"/>
      <c r="L19" s="48"/>
      <c r="M19" s="48"/>
      <c r="N19" s="48"/>
      <c r="O19" s="55"/>
      <c r="P19" s="55"/>
      <c r="Q19" s="55"/>
      <c r="R19" s="55"/>
    </row>
    <row r="20" spans="1:18" ht="25" customHeight="1" thickTop="1" thickBot="1" x14ac:dyDescent="0.25">
      <c r="B20" s="227" t="s">
        <v>196</v>
      </c>
      <c r="C20" s="228"/>
      <c r="D20" s="228"/>
      <c r="E20" s="137"/>
      <c r="F20" s="268">
        <f>AVERAGE(P15:Q17)</f>
        <v>0</v>
      </c>
      <c r="G20" s="269"/>
      <c r="H20" s="270">
        <f>IF(AVERAGE(P15:Q17)&gt;((MIN(P15:Q17)+20)),MIN(P15:Q17)+20,VLOOKUP(F20,'Datos Aux'!$A$15:$C$33,3,TRUE))</f>
        <v>0</v>
      </c>
      <c r="I20" s="271"/>
      <c r="J20" s="138" t="s">
        <v>86</v>
      </c>
      <c r="K20" s="57">
        <f>20/100*H20</f>
        <v>0</v>
      </c>
      <c r="L20" s="222" t="s">
        <v>309</v>
      </c>
      <c r="M20" s="223"/>
      <c r="N20" s="224"/>
      <c r="O20" s="55"/>
      <c r="P20" s="55"/>
      <c r="Q20" s="55"/>
      <c r="R20" s="55"/>
    </row>
    <row r="21" spans="1:18" ht="5" customHeight="1" thickTop="1" x14ac:dyDescent="0.2">
      <c r="B21"/>
      <c r="K21" s="45"/>
      <c r="L21" s="49"/>
      <c r="M21" s="49"/>
      <c r="N21" s="49"/>
      <c r="O21" s="49"/>
    </row>
    <row r="22" spans="1:18" ht="5" customHeight="1" x14ac:dyDescent="0.2">
      <c r="A22" s="50"/>
      <c r="B22" s="51"/>
      <c r="C22" s="51"/>
      <c r="D22" s="51"/>
      <c r="E22" s="51"/>
      <c r="F22" s="51"/>
      <c r="G22" s="51"/>
      <c r="H22" s="51"/>
      <c r="I22" s="51"/>
      <c r="J22" s="51"/>
      <c r="K22" s="52"/>
      <c r="L22" s="53"/>
      <c r="M22" s="53"/>
      <c r="N22" s="53"/>
      <c r="O22" s="53"/>
      <c r="P22" s="51"/>
      <c r="Q22" s="51"/>
      <c r="R22" s="51"/>
    </row>
    <row r="23" spans="1:18" ht="5" customHeight="1" x14ac:dyDescent="0.2">
      <c r="B23"/>
    </row>
    <row r="24" spans="1:18" ht="78" customHeight="1" thickBot="1" x14ac:dyDescent="0.25">
      <c r="B24" s="256" t="s">
        <v>191</v>
      </c>
      <c r="C24" s="244"/>
      <c r="D24" s="244"/>
      <c r="E24" s="244"/>
      <c r="F24" s="244"/>
      <c r="G24" s="244"/>
      <c r="H24" s="244"/>
      <c r="I24" s="244"/>
      <c r="J24" s="244"/>
      <c r="K24" s="244"/>
      <c r="L24" s="244"/>
      <c r="M24" s="244"/>
      <c r="N24" s="244"/>
      <c r="O24" s="244"/>
      <c r="P24" s="244"/>
      <c r="Q24" s="244"/>
      <c r="R24" s="245"/>
    </row>
    <row r="25" spans="1:18" ht="15" customHeight="1" x14ac:dyDescent="0.2">
      <c r="B25" s="250" t="s">
        <v>78</v>
      </c>
      <c r="C25" s="251"/>
      <c r="D25" s="251"/>
      <c r="E25" s="251"/>
      <c r="F25" s="251"/>
      <c r="G25" s="251"/>
      <c r="H25" s="251"/>
      <c r="I25" s="251"/>
      <c r="J25" s="251"/>
      <c r="K25" s="251"/>
      <c r="L25" s="251"/>
      <c r="M25" s="251"/>
      <c r="N25" s="251"/>
      <c r="O25" s="251"/>
      <c r="P25" s="251"/>
      <c r="Q25" s="251"/>
      <c r="R25" s="252"/>
    </row>
    <row r="26" spans="1:18" ht="25" customHeight="1" thickBot="1" x14ac:dyDescent="0.25">
      <c r="B26" s="253"/>
      <c r="C26" s="254"/>
      <c r="D26" s="254"/>
      <c r="E26" s="254"/>
      <c r="F26" s="254"/>
      <c r="G26" s="254"/>
      <c r="H26" s="254"/>
      <c r="I26" s="254"/>
      <c r="J26" s="254"/>
      <c r="K26" s="254"/>
      <c r="L26" s="254"/>
      <c r="M26" s="254"/>
      <c r="N26" s="254"/>
      <c r="O26" s="254"/>
      <c r="P26" s="254"/>
      <c r="Q26" s="254"/>
      <c r="R26" s="255"/>
    </row>
    <row r="27" spans="1:18" ht="27" customHeight="1" x14ac:dyDescent="0.2">
      <c r="A27" s="259">
        <v>79</v>
      </c>
      <c r="B27" s="220" t="s">
        <v>192</v>
      </c>
      <c r="C27" s="220"/>
      <c r="D27" s="220"/>
      <c r="E27" s="220"/>
      <c r="F27" s="220"/>
      <c r="G27" s="220"/>
      <c r="H27" s="220"/>
      <c r="I27" s="220"/>
      <c r="J27" s="220"/>
      <c r="K27" s="220"/>
      <c r="L27" s="220"/>
      <c r="M27" s="220"/>
      <c r="N27" s="220"/>
      <c r="O27" s="220"/>
      <c r="P27" s="220"/>
      <c r="Q27" s="220"/>
      <c r="R27" s="220"/>
    </row>
    <row r="28" spans="1:18" ht="60" customHeight="1" thickBot="1" x14ac:dyDescent="0.25">
      <c r="A28" s="260"/>
      <c r="B28" s="221"/>
      <c r="C28" s="221"/>
      <c r="D28" s="221"/>
      <c r="E28" s="221"/>
      <c r="F28" s="221"/>
      <c r="G28" s="221"/>
      <c r="H28" s="221"/>
      <c r="I28" s="221"/>
      <c r="J28" s="221"/>
      <c r="K28" s="221"/>
      <c r="L28" s="221"/>
      <c r="M28" s="221"/>
      <c r="N28" s="221"/>
      <c r="O28" s="221"/>
      <c r="P28" s="221"/>
      <c r="Q28" s="221"/>
      <c r="R28" s="221"/>
    </row>
    <row r="29" spans="1:18" ht="27" customHeight="1" x14ac:dyDescent="0.2">
      <c r="A29" s="261">
        <v>80</v>
      </c>
      <c r="B29" s="220" t="s">
        <v>193</v>
      </c>
      <c r="C29" s="220"/>
      <c r="D29" s="220"/>
      <c r="E29" s="220"/>
      <c r="F29" s="220"/>
      <c r="G29" s="220"/>
      <c r="H29" s="220"/>
      <c r="I29" s="220"/>
      <c r="J29" s="220"/>
      <c r="K29" s="220"/>
      <c r="L29" s="220"/>
      <c r="M29" s="220"/>
      <c r="N29" s="220"/>
      <c r="O29" s="220"/>
      <c r="P29" s="220"/>
      <c r="Q29" s="220"/>
      <c r="R29" s="220"/>
    </row>
    <row r="30" spans="1:18" ht="60" customHeight="1" thickBot="1" x14ac:dyDescent="0.25">
      <c r="A30" s="260"/>
      <c r="B30" s="221"/>
      <c r="C30" s="221"/>
      <c r="D30" s="221"/>
      <c r="E30" s="221"/>
      <c r="F30" s="221"/>
      <c r="G30" s="221"/>
      <c r="H30" s="221"/>
      <c r="I30" s="221"/>
      <c r="J30" s="221"/>
      <c r="K30" s="221"/>
      <c r="L30" s="221"/>
      <c r="M30" s="221"/>
      <c r="N30" s="221"/>
      <c r="O30" s="221"/>
      <c r="P30" s="221"/>
      <c r="Q30" s="221"/>
      <c r="R30" s="221"/>
    </row>
    <row r="31" spans="1:18" ht="27" customHeight="1" x14ac:dyDescent="0.2">
      <c r="A31" s="261">
        <v>81</v>
      </c>
      <c r="B31" s="220" t="s">
        <v>194</v>
      </c>
      <c r="C31" s="220"/>
      <c r="D31" s="220"/>
      <c r="E31" s="220"/>
      <c r="F31" s="220"/>
      <c r="G31" s="220"/>
      <c r="H31" s="220"/>
      <c r="I31" s="220"/>
      <c r="J31" s="220"/>
      <c r="K31" s="220"/>
      <c r="L31" s="220"/>
      <c r="M31" s="220"/>
      <c r="N31" s="220"/>
      <c r="O31" s="220"/>
      <c r="P31" s="220"/>
      <c r="Q31" s="220"/>
      <c r="R31" s="220"/>
    </row>
    <row r="32" spans="1:18" ht="60" customHeight="1" thickBot="1" x14ac:dyDescent="0.25">
      <c r="A32" s="264"/>
      <c r="B32" s="221"/>
      <c r="C32" s="221"/>
      <c r="D32" s="221"/>
      <c r="E32" s="221"/>
      <c r="F32" s="221"/>
      <c r="G32" s="221"/>
      <c r="H32" s="221"/>
      <c r="I32" s="221"/>
      <c r="J32" s="221"/>
      <c r="K32" s="221"/>
      <c r="L32" s="221"/>
      <c r="M32" s="221"/>
      <c r="N32" s="221"/>
      <c r="O32" s="221"/>
      <c r="P32" s="221"/>
      <c r="Q32" s="221"/>
      <c r="R32" s="221"/>
    </row>
    <row r="33" spans="1:18" ht="20" customHeight="1" thickBot="1" x14ac:dyDescent="0.25">
      <c r="B33"/>
      <c r="J33" s="140"/>
      <c r="K33" s="45"/>
      <c r="L33" s="231" t="s">
        <v>76</v>
      </c>
      <c r="M33" s="232"/>
      <c r="N33" s="232"/>
      <c r="O33" s="233"/>
      <c r="P33" s="288">
        <v>0</v>
      </c>
      <c r="Q33" s="299"/>
      <c r="R33" s="146" t="s">
        <v>342</v>
      </c>
    </row>
    <row r="34" spans="1:18" ht="20" customHeight="1" thickBot="1" x14ac:dyDescent="0.25">
      <c r="B34"/>
      <c r="J34" s="140" t="s">
        <v>341</v>
      </c>
      <c r="K34" s="45"/>
      <c r="L34" s="231" t="s">
        <v>77</v>
      </c>
      <c r="M34" s="232"/>
      <c r="N34" s="232"/>
      <c r="O34" s="233"/>
      <c r="P34" s="288">
        <v>0</v>
      </c>
      <c r="Q34" s="299"/>
      <c r="R34" s="146" t="s">
        <v>342</v>
      </c>
    </row>
    <row r="35" spans="1:18" ht="20" customHeight="1" thickBot="1" x14ac:dyDescent="0.25">
      <c r="B35"/>
      <c r="H35" s="234"/>
      <c r="I35" s="234"/>
      <c r="J35" s="5"/>
      <c r="K35" s="45"/>
      <c r="L35" s="231" t="s">
        <v>340</v>
      </c>
      <c r="M35" s="232"/>
      <c r="N35" s="232"/>
      <c r="O35" s="233"/>
      <c r="P35" s="288">
        <v>0</v>
      </c>
      <c r="Q35" s="299"/>
      <c r="R35" s="146" t="s">
        <v>342</v>
      </c>
    </row>
    <row r="36" spans="1:18" ht="5" customHeight="1" thickBot="1" x14ac:dyDescent="0.25">
      <c r="B36"/>
      <c r="K36" s="45"/>
      <c r="L36" s="48"/>
      <c r="M36" s="48"/>
      <c r="N36" s="48"/>
    </row>
    <row r="37" spans="1:18" ht="25" customHeight="1" thickBot="1" x14ac:dyDescent="0.25">
      <c r="B37" s="58"/>
      <c r="C37" s="58"/>
      <c r="D37" s="58"/>
      <c r="E37" s="58"/>
      <c r="F37" s="262" t="s">
        <v>197</v>
      </c>
      <c r="G37" s="262"/>
      <c r="H37" s="262" t="s">
        <v>84</v>
      </c>
      <c r="I37" s="262"/>
      <c r="J37" s="55"/>
      <c r="K37" s="45"/>
      <c r="L37" s="48"/>
      <c r="M37" s="48"/>
      <c r="N37" s="48"/>
      <c r="O37" s="55"/>
      <c r="P37" s="55"/>
      <c r="Q37" s="55"/>
      <c r="R37" s="55"/>
    </row>
    <row r="38" spans="1:18" ht="25" customHeight="1" thickTop="1" thickBot="1" x14ac:dyDescent="0.25">
      <c r="B38" s="227" t="s">
        <v>196</v>
      </c>
      <c r="C38" s="228"/>
      <c r="D38" s="228"/>
      <c r="E38" s="137"/>
      <c r="F38" s="268">
        <f>AVERAGE(P33:Q35)</f>
        <v>0</v>
      </c>
      <c r="G38" s="269"/>
      <c r="H38" s="270">
        <f>IF(AVERAGE(P33:Q35)&gt;((MIN(P33:Q35)+20)),MIN(P33:Q35)+20,VLOOKUP(F38,'Datos Aux'!$A$15:$C$33,3,TRUE))</f>
        <v>0</v>
      </c>
      <c r="I38" s="271"/>
      <c r="J38" s="138" t="s">
        <v>86</v>
      </c>
      <c r="K38" s="57">
        <f>15/100*H38</f>
        <v>0</v>
      </c>
      <c r="L38" s="222" t="s">
        <v>310</v>
      </c>
      <c r="M38" s="223"/>
      <c r="N38" s="224"/>
      <c r="O38" s="55"/>
      <c r="P38" s="55"/>
      <c r="Q38" s="55"/>
      <c r="R38" s="55"/>
    </row>
    <row r="39" spans="1:18" ht="5" customHeight="1" thickTop="1" x14ac:dyDescent="0.2">
      <c r="B39"/>
      <c r="K39" s="45"/>
      <c r="L39" s="49"/>
      <c r="M39" s="49"/>
      <c r="N39" s="49"/>
      <c r="O39" s="49"/>
    </row>
    <row r="40" spans="1:18" ht="5" customHeight="1" x14ac:dyDescent="0.2">
      <c r="A40" s="50"/>
      <c r="B40" s="51"/>
      <c r="C40" s="51"/>
      <c r="D40" s="51"/>
      <c r="E40" s="51"/>
      <c r="F40" s="51"/>
      <c r="G40" s="51"/>
      <c r="H40" s="51"/>
      <c r="I40" s="51"/>
      <c r="J40" s="51"/>
      <c r="K40" s="52"/>
      <c r="L40" s="53"/>
      <c r="M40" s="53"/>
      <c r="N40" s="53"/>
      <c r="O40" s="53"/>
      <c r="P40" s="51"/>
      <c r="Q40" s="51"/>
      <c r="R40" s="51"/>
    </row>
    <row r="41" spans="1:18" ht="5" customHeight="1" x14ac:dyDescent="0.2">
      <c r="B41" s="39"/>
      <c r="C41" s="64"/>
      <c r="D41" s="64"/>
      <c r="E41" s="64"/>
      <c r="F41" s="64"/>
      <c r="G41" s="64"/>
      <c r="H41" s="64"/>
    </row>
    <row r="42" spans="1:18" ht="16" thickBot="1" x14ac:dyDescent="0.25">
      <c r="B42"/>
    </row>
    <row r="43" spans="1:18" ht="17.25" customHeight="1" thickTop="1" thickBot="1" x14ac:dyDescent="0.25">
      <c r="B43" s="205" t="s">
        <v>309</v>
      </c>
      <c r="C43" s="206"/>
      <c r="D43" s="206"/>
      <c r="E43" s="206"/>
      <c r="F43" s="207"/>
      <c r="G43" s="57">
        <f>K20</f>
        <v>0</v>
      </c>
      <c r="H43" s="139" t="s">
        <v>292</v>
      </c>
      <c r="I43" s="3"/>
      <c r="K43" s="272" t="s">
        <v>308</v>
      </c>
      <c r="L43" s="272"/>
      <c r="M43" s="272"/>
      <c r="N43" s="272"/>
      <c r="O43" s="272"/>
      <c r="P43" s="272"/>
      <c r="Q43" s="211">
        <f>G43+G45+G47</f>
        <v>0</v>
      </c>
      <c r="R43" s="211"/>
    </row>
    <row r="44" spans="1:18" ht="16.5" customHeight="1" thickTop="1" thickBot="1" x14ac:dyDescent="0.25">
      <c r="B44"/>
      <c r="K44" s="273"/>
      <c r="L44" s="273"/>
      <c r="M44" s="273"/>
      <c r="N44" s="273"/>
      <c r="O44" s="273"/>
      <c r="P44" s="273"/>
      <c r="Q44" s="212"/>
      <c r="R44" s="212"/>
    </row>
    <row r="45" spans="1:18" ht="17.25" customHeight="1" thickTop="1" thickBot="1" x14ac:dyDescent="0.25">
      <c r="B45" s="205" t="s">
        <v>310</v>
      </c>
      <c r="C45" s="206"/>
      <c r="D45" s="206"/>
      <c r="E45" s="206"/>
      <c r="F45" s="207"/>
      <c r="G45" s="57">
        <f>K38</f>
        <v>0</v>
      </c>
      <c r="H45" s="139" t="s">
        <v>292</v>
      </c>
      <c r="K45" s="274"/>
      <c r="L45" s="274"/>
      <c r="M45" s="274"/>
      <c r="N45" s="274"/>
      <c r="O45" s="274"/>
      <c r="P45" s="274"/>
      <c r="Q45" s="213"/>
      <c r="R45" s="213"/>
    </row>
    <row r="46" spans="1:18" ht="16" thickTop="1" x14ac:dyDescent="0.2">
      <c r="B46"/>
    </row>
    <row r="47" spans="1:18" x14ac:dyDescent="0.2">
      <c r="B47" s="39"/>
      <c r="C47" s="64"/>
      <c r="D47" s="64"/>
      <c r="E47" s="64"/>
      <c r="F47" s="64"/>
      <c r="G47" s="64"/>
      <c r="H47" s="64"/>
    </row>
    <row r="48" spans="1:18" x14ac:dyDescent="0.2">
      <c r="B48" s="39"/>
      <c r="C48" s="64"/>
      <c r="D48" s="64"/>
      <c r="E48" s="64"/>
      <c r="F48" s="64"/>
      <c r="G48" s="64"/>
      <c r="H48" s="64"/>
    </row>
    <row r="49" spans="2:8" x14ac:dyDescent="0.2">
      <c r="B49" s="39"/>
      <c r="C49" s="64"/>
      <c r="D49" s="64"/>
      <c r="E49" s="64"/>
      <c r="F49" s="64"/>
      <c r="G49" s="64"/>
      <c r="H49" s="64"/>
    </row>
    <row r="50" spans="2:8" x14ac:dyDescent="0.2">
      <c r="B50" s="39"/>
      <c r="C50" s="64"/>
      <c r="D50" s="64"/>
      <c r="E50" s="64"/>
      <c r="F50" s="64"/>
      <c r="G50" s="64"/>
      <c r="H50" s="64"/>
    </row>
    <row r="51" spans="2:8" x14ac:dyDescent="0.2">
      <c r="B51" s="39"/>
      <c r="C51" s="64"/>
      <c r="D51" s="64"/>
      <c r="E51" s="64"/>
      <c r="F51" s="64"/>
      <c r="G51" s="64"/>
      <c r="H51" s="64"/>
    </row>
    <row r="52" spans="2:8" x14ac:dyDescent="0.2">
      <c r="B52" s="39"/>
      <c r="C52" s="64"/>
      <c r="D52" s="64"/>
      <c r="E52" s="64"/>
      <c r="F52" s="64"/>
      <c r="G52" s="64"/>
      <c r="H52" s="64"/>
    </row>
    <row r="53" spans="2:8" x14ac:dyDescent="0.2">
      <c r="B53" s="39"/>
      <c r="C53" s="64"/>
      <c r="D53" s="64"/>
      <c r="E53" s="64"/>
      <c r="F53" s="64"/>
      <c r="G53" s="64"/>
      <c r="H53" s="64"/>
    </row>
  </sheetData>
  <mergeCells count="56">
    <mergeCell ref="L38:N38"/>
    <mergeCell ref="L33:O33"/>
    <mergeCell ref="B31:R31"/>
    <mergeCell ref="B32:R32"/>
    <mergeCell ref="A9:A10"/>
    <mergeCell ref="A11:A12"/>
    <mergeCell ref="A13:A14"/>
    <mergeCell ref="A27:A28"/>
    <mergeCell ref="A29:A30"/>
    <mergeCell ref="H37:I37"/>
    <mergeCell ref="A31:A32"/>
    <mergeCell ref="B38:D38"/>
    <mergeCell ref="F38:G38"/>
    <mergeCell ref="H38:I38"/>
    <mergeCell ref="F37:G37"/>
    <mergeCell ref="L20:N20"/>
    <mergeCell ref="B24:R24"/>
    <mergeCell ref="P33:Q33"/>
    <mergeCell ref="H35:I35"/>
    <mergeCell ref="L35:O35"/>
    <mergeCell ref="P35:Q35"/>
    <mergeCell ref="L34:O34"/>
    <mergeCell ref="P34:Q34"/>
    <mergeCell ref="F19:G19"/>
    <mergeCell ref="H19:I19"/>
    <mergeCell ref="B20:D20"/>
    <mergeCell ref="F20:G20"/>
    <mergeCell ref="H20:I20"/>
    <mergeCell ref="L15:O15"/>
    <mergeCell ref="P15:Q15"/>
    <mergeCell ref="H17:I17"/>
    <mergeCell ref="L17:O17"/>
    <mergeCell ref="P17:Q17"/>
    <mergeCell ref="L16:O16"/>
    <mergeCell ref="P16:Q16"/>
    <mergeCell ref="B1:R1"/>
    <mergeCell ref="N2:O2"/>
    <mergeCell ref="P2:Q2"/>
    <mergeCell ref="B4:R4"/>
    <mergeCell ref="B6:R6"/>
    <mergeCell ref="B43:F43"/>
    <mergeCell ref="K43:P45"/>
    <mergeCell ref="Q43:R45"/>
    <mergeCell ref="B45:F45"/>
    <mergeCell ref="B7:R8"/>
    <mergeCell ref="B9:R9"/>
    <mergeCell ref="B10:R10"/>
    <mergeCell ref="B11:R11"/>
    <mergeCell ref="B12:R12"/>
    <mergeCell ref="B13:R13"/>
    <mergeCell ref="B14:R14"/>
    <mergeCell ref="B25:R26"/>
    <mergeCell ref="B27:R27"/>
    <mergeCell ref="B28:R28"/>
    <mergeCell ref="B29:R29"/>
    <mergeCell ref="B30:R30"/>
  </mergeCells>
  <conditionalFormatting sqref="H20">
    <cfRule type="cellIs" dxfId="49" priority="36" operator="between">
      <formula>80.1</formula>
      <formula>100</formula>
    </cfRule>
    <cfRule type="cellIs" dxfId="48" priority="37" operator="between">
      <formula>60.1</formula>
      <formula>80</formula>
    </cfRule>
    <cfRule type="cellIs" dxfId="47" priority="38" operator="between">
      <formula>40</formula>
      <formula>60</formula>
    </cfRule>
    <cfRule type="cellIs" dxfId="46" priority="39" operator="between">
      <formula>15</formula>
      <formula>39.9</formula>
    </cfRule>
    <cfRule type="cellIs" dxfId="45" priority="40" operator="between">
      <formula>0</formula>
      <formula>14.9</formula>
    </cfRule>
  </conditionalFormatting>
  <conditionalFormatting sqref="H38">
    <cfRule type="cellIs" dxfId="44" priority="31" operator="between">
      <formula>80.1</formula>
      <formula>100</formula>
    </cfRule>
    <cfRule type="cellIs" dxfId="43" priority="32" operator="between">
      <formula>60.1</formula>
      <formula>80</formula>
    </cfRule>
    <cfRule type="cellIs" dxfId="42" priority="33" operator="between">
      <formula>40</formula>
      <formula>60</formula>
    </cfRule>
    <cfRule type="cellIs" dxfId="41" priority="34" operator="between">
      <formula>15</formula>
      <formula>39.9</formula>
    </cfRule>
    <cfRule type="cellIs" dxfId="40" priority="35" operator="between">
      <formula>0</formula>
      <formula>14.9</formula>
    </cfRule>
  </conditionalFormatting>
  <dataValidations count="2">
    <dataValidation allowBlank="1" showInputMessage="1" showErrorMessage="1" promptTitle="Aclaración" prompt="En ningún caso el valor final asignado al factor superará en 20 puntos porcentuales más el atributo peor evaluado." sqref="H20:I20 H38:I38" xr:uid="{3B369498-DEB1-4D11-842E-A94752D6A993}"/>
    <dataValidation type="textLength" operator="lessThan" allowBlank="1" showInputMessage="1" showErrorMessage="1" errorTitle="Supero caracteres" error="Ha superado el máximo de caracteres permitidos" promptTitle="Máximo caracteres" prompt="2000 caracteres como máximo" sqref="B30 B28 B14 B12 B10 B32" xr:uid="{BD3A6597-69EC-4CCE-B9CA-292A4449CB37}">
      <formula1>2000</formula1>
    </dataValidation>
  </dataValidations>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42E51-1085-47D4-A7A5-25E6484F31BD}">
  <dimension ref="A1:AA349"/>
  <sheetViews>
    <sheetView topLeftCell="A143" zoomScaleNormal="100" workbookViewId="0">
      <selection activeCell="X324" sqref="X324"/>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3" width="8.6640625" style="55" hidden="1" customWidth="1"/>
    <col min="24" max="16384" width="11.5" style="55"/>
  </cols>
  <sheetData>
    <row r="1" spans="1:27" ht="41.25" customHeight="1" thickTop="1" x14ac:dyDescent="0.15">
      <c r="B1" s="202" t="s">
        <v>198</v>
      </c>
      <c r="C1" s="203"/>
      <c r="D1" s="203"/>
      <c r="E1" s="203"/>
      <c r="F1" s="203"/>
      <c r="G1" s="203"/>
      <c r="H1" s="203"/>
      <c r="I1" s="203"/>
      <c r="J1" s="203"/>
      <c r="K1" s="203"/>
      <c r="L1" s="203"/>
      <c r="M1" s="203"/>
      <c r="N1" s="203"/>
      <c r="O1" s="203"/>
      <c r="P1" s="203"/>
      <c r="Q1" s="203"/>
      <c r="R1" s="204"/>
    </row>
    <row r="2" spans="1:27" s="78"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27" ht="5" customHeight="1" x14ac:dyDescent="0.15">
      <c r="B3" s="333"/>
      <c r="C3" s="309"/>
      <c r="D3" s="309"/>
      <c r="E3" s="309"/>
      <c r="F3" s="309"/>
      <c r="G3" s="309"/>
      <c r="H3" s="309"/>
      <c r="I3" s="309"/>
      <c r="J3" s="309"/>
      <c r="K3" s="309"/>
      <c r="L3" s="309"/>
      <c r="M3" s="309"/>
      <c r="N3" s="309"/>
      <c r="O3" s="309"/>
      <c r="P3" s="309"/>
      <c r="Q3" s="309"/>
      <c r="R3" s="79"/>
    </row>
    <row r="4" spans="1:27" s="81" customFormat="1" ht="17.25" customHeight="1" x14ac:dyDescent="0.15">
      <c r="A4" s="80"/>
      <c r="B4" s="300" t="s">
        <v>199</v>
      </c>
      <c r="C4" s="334"/>
      <c r="D4" s="334"/>
      <c r="E4" s="334"/>
      <c r="F4" s="334"/>
      <c r="G4" s="334"/>
      <c r="H4" s="334"/>
      <c r="I4" s="334"/>
      <c r="J4" s="334"/>
      <c r="K4" s="334"/>
      <c r="L4" s="334"/>
      <c r="M4" s="334"/>
      <c r="N4" s="334"/>
      <c r="O4" s="334"/>
      <c r="P4" s="334"/>
      <c r="Q4" s="334"/>
      <c r="R4" s="335"/>
    </row>
    <row r="5" spans="1:27" ht="90" customHeight="1" x14ac:dyDescent="0.15">
      <c r="B5" s="336" t="s">
        <v>200</v>
      </c>
      <c r="C5" s="337"/>
      <c r="D5" s="337"/>
      <c r="E5" s="337"/>
      <c r="F5" s="337"/>
      <c r="G5" s="337"/>
      <c r="H5" s="337"/>
      <c r="I5" s="337"/>
      <c r="J5" s="337"/>
      <c r="K5" s="337"/>
      <c r="L5" s="337"/>
      <c r="M5" s="337"/>
      <c r="N5" s="337"/>
      <c r="O5" s="337"/>
      <c r="P5" s="337"/>
      <c r="Q5" s="337"/>
      <c r="R5" s="338"/>
    </row>
    <row r="6" spans="1:27" ht="5" customHeight="1" x14ac:dyDescent="0.15"/>
    <row r="7" spans="1:27" ht="80.25" customHeight="1" x14ac:dyDescent="0.15">
      <c r="A7" s="55"/>
      <c r="B7" s="329" t="s">
        <v>279</v>
      </c>
      <c r="C7" s="329"/>
      <c r="D7" s="329"/>
      <c r="E7" s="329"/>
      <c r="F7" s="329"/>
      <c r="G7" s="329"/>
      <c r="H7" s="329"/>
      <c r="I7" s="329"/>
      <c r="J7" s="329"/>
      <c r="K7" s="329"/>
      <c r="L7" s="329"/>
      <c r="M7" s="329"/>
      <c r="N7" s="329"/>
      <c r="O7" s="329"/>
      <c r="P7" s="329"/>
      <c r="Q7" s="329"/>
      <c r="R7" s="329"/>
    </row>
    <row r="8" spans="1:27" ht="5" customHeight="1" thickBot="1" x14ac:dyDescent="0.2">
      <c r="B8" s="82"/>
      <c r="C8" s="82"/>
      <c r="D8" s="82"/>
      <c r="E8" s="82"/>
      <c r="F8" s="82"/>
      <c r="G8" s="82"/>
    </row>
    <row r="9" spans="1:27" ht="20" customHeight="1" thickBot="1" x14ac:dyDescent="0.2">
      <c r="A9" s="320" t="s">
        <v>6</v>
      </c>
      <c r="B9" s="321"/>
      <c r="C9" s="321"/>
      <c r="D9" s="75" t="s">
        <v>201</v>
      </c>
      <c r="E9" s="322" t="s">
        <v>311</v>
      </c>
      <c r="F9" s="323"/>
      <c r="G9" s="131"/>
      <c r="H9" s="75"/>
      <c r="I9" s="324"/>
      <c r="J9" s="324"/>
      <c r="K9" s="131"/>
      <c r="L9" s="75"/>
      <c r="M9" s="85" t="s">
        <v>202</v>
      </c>
      <c r="N9" s="132"/>
      <c r="O9" s="325" t="s">
        <v>313</v>
      </c>
      <c r="P9" s="326"/>
      <c r="Q9" s="75"/>
      <c r="R9" s="76"/>
    </row>
    <row r="10" spans="1:27" ht="5" customHeight="1" thickBot="1" x14ac:dyDescent="0.2">
      <c r="B10" s="55"/>
    </row>
    <row r="11" spans="1:27" ht="20" customHeight="1" thickBot="1" x14ac:dyDescent="0.2">
      <c r="B11" s="55"/>
      <c r="E11" s="86" t="s">
        <v>57</v>
      </c>
      <c r="F11" s="86" t="s">
        <v>58</v>
      </c>
      <c r="G11" s="86" t="s">
        <v>59</v>
      </c>
      <c r="H11" s="86" t="s">
        <v>60</v>
      </c>
      <c r="I11" s="86" t="s">
        <v>61</v>
      </c>
    </row>
    <row r="12" spans="1:27" ht="20" customHeight="1" x14ac:dyDescent="0.15">
      <c r="A12" s="327" t="s">
        <v>7</v>
      </c>
      <c r="B12" s="327"/>
      <c r="C12" s="327"/>
      <c r="D12" s="327"/>
      <c r="E12" s="88">
        <v>3</v>
      </c>
      <c r="F12" s="88">
        <v>5.5</v>
      </c>
      <c r="G12" s="88">
        <v>3</v>
      </c>
      <c r="H12" s="88">
        <v>3</v>
      </c>
      <c r="I12" s="88">
        <v>4</v>
      </c>
      <c r="T12" s="47" t="s">
        <v>311</v>
      </c>
      <c r="V12" s="47" t="s">
        <v>209</v>
      </c>
      <c r="W12" s="47" t="s">
        <v>313</v>
      </c>
      <c r="X12" s="29"/>
      <c r="Y12" s="29"/>
      <c r="Z12" s="29"/>
    </row>
    <row r="13" spans="1:27" ht="20" customHeight="1" x14ac:dyDescent="0.15">
      <c r="A13" s="328" t="s">
        <v>8</v>
      </c>
      <c r="B13" s="328"/>
      <c r="C13" s="328"/>
      <c r="D13" s="328"/>
      <c r="E13" s="89">
        <v>5</v>
      </c>
      <c r="F13" s="89">
        <v>4</v>
      </c>
      <c r="G13" s="89">
        <v>5</v>
      </c>
      <c r="H13" s="89">
        <v>5</v>
      </c>
      <c r="I13" s="89">
        <v>5</v>
      </c>
      <c r="T13" s="47" t="s">
        <v>312</v>
      </c>
      <c r="V13" s="47" t="s">
        <v>208</v>
      </c>
      <c r="W13" s="29"/>
      <c r="X13" s="29"/>
      <c r="Y13" s="29"/>
      <c r="Z13" s="29"/>
    </row>
    <row r="14" spans="1:27" ht="20" customHeight="1" thickBot="1" x14ac:dyDescent="0.2">
      <c r="A14" s="301" t="s">
        <v>9</v>
      </c>
      <c r="B14" s="301"/>
      <c r="C14" s="301"/>
      <c r="D14" s="301"/>
      <c r="E14" s="90">
        <v>2</v>
      </c>
      <c r="F14" s="90">
        <v>2</v>
      </c>
      <c r="G14" s="90">
        <v>10</v>
      </c>
      <c r="H14" s="90">
        <v>2</v>
      </c>
      <c r="I14" s="90">
        <v>3</v>
      </c>
      <c r="V14" s="47" t="s">
        <v>205</v>
      </c>
      <c r="W14" s="29"/>
      <c r="X14" s="29"/>
      <c r="Y14" s="29"/>
      <c r="Z14" s="29"/>
      <c r="AA14" s="29"/>
    </row>
    <row r="15" spans="1:27" ht="5" customHeight="1" thickBot="1" x14ac:dyDescent="0.2">
      <c r="B15" s="55"/>
      <c r="V15" s="47" t="s">
        <v>207</v>
      </c>
      <c r="W15" s="29"/>
      <c r="X15" s="29"/>
      <c r="Y15" s="29"/>
      <c r="Z15" s="29"/>
      <c r="AA15" s="29"/>
    </row>
    <row r="16" spans="1:27" ht="20" customHeight="1" thickBot="1" x14ac:dyDescent="0.2">
      <c r="B16" s="302" t="s">
        <v>11</v>
      </c>
      <c r="C16" s="303"/>
      <c r="D16" s="303"/>
      <c r="E16" s="303"/>
      <c r="F16" s="303"/>
      <c r="G16" s="304"/>
      <c r="V16" s="47" t="s">
        <v>206</v>
      </c>
      <c r="W16" s="29"/>
      <c r="X16" s="29"/>
      <c r="Y16" s="29"/>
      <c r="Z16" s="29"/>
      <c r="AA16" s="29"/>
    </row>
    <row r="17" spans="2:22" ht="20" customHeight="1" x14ac:dyDescent="0.2">
      <c r="B17" s="305"/>
      <c r="C17" s="306"/>
      <c r="D17" s="306"/>
      <c r="E17" s="306"/>
      <c r="F17" s="306"/>
      <c r="G17" s="306"/>
      <c r="H17" s="306"/>
      <c r="I17" s="307"/>
      <c r="T17"/>
      <c r="U17"/>
      <c r="V17"/>
    </row>
    <row r="18" spans="2:22" ht="20" customHeight="1" x14ac:dyDescent="0.2">
      <c r="B18" s="308"/>
      <c r="C18" s="309"/>
      <c r="D18" s="309"/>
      <c r="E18" s="309"/>
      <c r="F18" s="309"/>
      <c r="G18" s="309"/>
      <c r="H18" s="309"/>
      <c r="I18" s="310"/>
      <c r="T18"/>
      <c r="U18"/>
      <c r="V18"/>
    </row>
    <row r="19" spans="2:22" ht="20" customHeight="1" x14ac:dyDescent="0.2">
      <c r="B19" s="308"/>
      <c r="C19" s="309"/>
      <c r="D19" s="309"/>
      <c r="E19" s="309"/>
      <c r="F19" s="309"/>
      <c r="G19" s="309"/>
      <c r="H19" s="309"/>
      <c r="I19" s="310"/>
      <c r="T19"/>
      <c r="U19"/>
      <c r="V19"/>
    </row>
    <row r="20" spans="2:22" ht="20" customHeight="1" thickBot="1" x14ac:dyDescent="0.2">
      <c r="B20" s="311"/>
      <c r="C20" s="312"/>
      <c r="D20" s="312"/>
      <c r="E20" s="312"/>
      <c r="F20" s="312"/>
      <c r="G20" s="312"/>
      <c r="H20" s="312"/>
      <c r="I20" s="313"/>
    </row>
    <row r="21" spans="2:22" ht="5" customHeight="1" thickBot="1" x14ac:dyDescent="0.2">
      <c r="B21" s="87"/>
      <c r="C21" s="87"/>
      <c r="D21" s="87"/>
      <c r="E21" s="87"/>
      <c r="F21" s="87"/>
      <c r="G21" s="87"/>
      <c r="H21" s="87"/>
      <c r="I21" s="87"/>
    </row>
    <row r="22" spans="2:22" ht="20" customHeight="1" thickBot="1" x14ac:dyDescent="0.2">
      <c r="B22" s="314" t="s">
        <v>10</v>
      </c>
      <c r="C22" s="315"/>
      <c r="D22" s="315"/>
      <c r="E22" s="315"/>
      <c r="F22" s="315"/>
      <c r="G22" s="315"/>
      <c r="H22" s="316"/>
    </row>
    <row r="23" spans="2:22" ht="60" customHeight="1" thickBot="1" x14ac:dyDescent="0.2">
      <c r="B23" s="317"/>
      <c r="C23" s="318"/>
      <c r="D23" s="318"/>
      <c r="E23" s="318"/>
      <c r="F23" s="318"/>
      <c r="G23" s="318"/>
      <c r="H23" s="318"/>
      <c r="I23" s="318"/>
      <c r="J23" s="318"/>
      <c r="K23" s="318"/>
      <c r="L23" s="318"/>
      <c r="M23" s="318"/>
      <c r="N23" s="318"/>
      <c r="O23" s="318"/>
      <c r="P23" s="318"/>
      <c r="Q23" s="318"/>
      <c r="R23" s="319"/>
    </row>
    <row r="24" spans="2:22" ht="5" customHeight="1" thickBot="1" x14ac:dyDescent="0.2"/>
    <row r="25" spans="2:22" ht="15" customHeight="1" thickBot="1" x14ac:dyDescent="0.2">
      <c r="B25" s="302" t="s">
        <v>280</v>
      </c>
      <c r="C25" s="303"/>
      <c r="D25" s="303"/>
      <c r="E25" s="303"/>
      <c r="F25" s="303"/>
      <c r="G25" s="303"/>
      <c r="H25" s="304"/>
    </row>
    <row r="26" spans="2:22" ht="15" customHeight="1" x14ac:dyDescent="0.15">
      <c r="B26" s="124"/>
      <c r="C26" s="113"/>
      <c r="D26" s="113"/>
      <c r="E26" s="113"/>
      <c r="F26" s="113"/>
      <c r="G26" s="113"/>
      <c r="H26" s="113"/>
      <c r="I26" s="113"/>
      <c r="J26" s="113"/>
      <c r="K26" s="113"/>
      <c r="L26" s="113"/>
      <c r="M26" s="113"/>
      <c r="N26" s="113"/>
      <c r="O26" s="113"/>
      <c r="P26" s="113"/>
      <c r="Q26" s="113"/>
      <c r="R26" s="114"/>
    </row>
    <row r="27" spans="2:22" ht="15" customHeight="1" x14ac:dyDescent="0.15">
      <c r="B27" s="125"/>
      <c r="R27" s="126"/>
    </row>
    <row r="28" spans="2:22" ht="15" customHeight="1" x14ac:dyDescent="0.15">
      <c r="B28" s="125"/>
      <c r="R28" s="126"/>
    </row>
    <row r="29" spans="2:22" ht="15" customHeight="1" x14ac:dyDescent="0.15">
      <c r="B29" s="125"/>
      <c r="R29" s="126"/>
    </row>
    <row r="30" spans="2:22" ht="15" customHeight="1" x14ac:dyDescent="0.15">
      <c r="B30" s="125"/>
      <c r="R30" s="126"/>
    </row>
    <row r="31" spans="2:22" ht="15" customHeight="1" x14ac:dyDescent="0.15">
      <c r="B31" s="125"/>
      <c r="R31" s="126"/>
    </row>
    <row r="32" spans="2:22"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10" customHeight="1" thickBot="1" x14ac:dyDescent="0.2"/>
    <row r="61" spans="1:18" ht="20" customHeight="1" thickBot="1" x14ac:dyDescent="0.2">
      <c r="A61" s="320" t="s">
        <v>12</v>
      </c>
      <c r="B61" s="321"/>
      <c r="C61" s="321"/>
      <c r="D61" s="75" t="s">
        <v>201</v>
      </c>
      <c r="E61" s="322" t="s">
        <v>311</v>
      </c>
      <c r="F61" s="323"/>
      <c r="G61" s="131"/>
      <c r="H61" s="75"/>
      <c r="I61" s="324"/>
      <c r="J61" s="324"/>
      <c r="K61" s="131"/>
      <c r="L61" s="75"/>
      <c r="M61" s="85" t="s">
        <v>202</v>
      </c>
      <c r="N61" s="132"/>
      <c r="O61" s="325" t="s">
        <v>313</v>
      </c>
      <c r="P61" s="326"/>
      <c r="Q61" s="75"/>
      <c r="R61" s="76"/>
    </row>
    <row r="62" spans="1:18" ht="5" customHeight="1" thickBot="1" x14ac:dyDescent="0.2">
      <c r="B62" s="55"/>
    </row>
    <row r="63" spans="1:18" ht="20" customHeight="1" thickBot="1" x14ac:dyDescent="0.2">
      <c r="B63" s="55"/>
      <c r="E63" s="86" t="s">
        <v>57</v>
      </c>
      <c r="F63" s="86" t="s">
        <v>58</v>
      </c>
      <c r="G63" s="86" t="s">
        <v>59</v>
      </c>
      <c r="H63" s="86" t="s">
        <v>60</v>
      </c>
      <c r="I63" s="86" t="s">
        <v>61</v>
      </c>
    </row>
    <row r="64" spans="1:18" ht="20" customHeight="1" x14ac:dyDescent="0.15">
      <c r="A64" s="327" t="s">
        <v>7</v>
      </c>
      <c r="B64" s="327"/>
      <c r="C64" s="327"/>
      <c r="D64" s="327"/>
      <c r="E64" s="88">
        <v>6</v>
      </c>
      <c r="F64" s="88">
        <v>5.5</v>
      </c>
      <c r="G64" s="88">
        <v>5</v>
      </c>
      <c r="H64" s="88">
        <v>6</v>
      </c>
      <c r="I64" s="88">
        <v>3</v>
      </c>
    </row>
    <row r="65" spans="1:20" ht="20" customHeight="1" x14ac:dyDescent="0.15">
      <c r="A65" s="328" t="s">
        <v>8</v>
      </c>
      <c r="B65" s="328"/>
      <c r="C65" s="328"/>
      <c r="D65" s="328"/>
      <c r="E65" s="89">
        <v>5</v>
      </c>
      <c r="F65" s="89">
        <v>5</v>
      </c>
      <c r="G65" s="89">
        <v>7</v>
      </c>
      <c r="H65" s="89">
        <v>2</v>
      </c>
      <c r="I65" s="89">
        <v>7</v>
      </c>
    </row>
    <row r="66" spans="1:20" ht="20" customHeight="1" thickBot="1" x14ac:dyDescent="0.2">
      <c r="A66" s="301" t="s">
        <v>9</v>
      </c>
      <c r="B66" s="301"/>
      <c r="C66" s="301"/>
      <c r="D66" s="301"/>
      <c r="E66" s="90">
        <v>4</v>
      </c>
      <c r="F66" s="90">
        <v>1</v>
      </c>
      <c r="G66" s="90">
        <v>5</v>
      </c>
      <c r="H66" s="90">
        <v>3</v>
      </c>
      <c r="I66" s="90">
        <v>4</v>
      </c>
    </row>
    <row r="67" spans="1:20" ht="5" customHeight="1" thickBot="1" x14ac:dyDescent="0.2">
      <c r="B67" s="55"/>
    </row>
    <row r="68" spans="1:20" ht="20" customHeight="1" thickBot="1" x14ac:dyDescent="0.2">
      <c r="B68" s="302" t="s">
        <v>11</v>
      </c>
      <c r="C68" s="303"/>
      <c r="D68" s="303"/>
      <c r="E68" s="303"/>
      <c r="F68" s="303"/>
      <c r="G68" s="304"/>
    </row>
    <row r="69" spans="1:20" ht="20" customHeight="1" x14ac:dyDescent="0.15">
      <c r="B69" s="305"/>
      <c r="C69" s="306"/>
      <c r="D69" s="306"/>
      <c r="E69" s="306"/>
      <c r="F69" s="306"/>
      <c r="G69" s="306"/>
      <c r="H69" s="306"/>
      <c r="I69" s="307"/>
    </row>
    <row r="70" spans="1:20" ht="20" customHeight="1" x14ac:dyDescent="0.15">
      <c r="B70" s="308"/>
      <c r="C70" s="309"/>
      <c r="D70" s="309"/>
      <c r="E70" s="309"/>
      <c r="F70" s="309"/>
      <c r="G70" s="309"/>
      <c r="H70" s="309"/>
      <c r="I70" s="310"/>
    </row>
    <row r="71" spans="1:20" ht="20" customHeight="1" x14ac:dyDescent="0.2">
      <c r="B71" s="308"/>
      <c r="C71" s="309"/>
      <c r="D71" s="309"/>
      <c r="E71" s="309"/>
      <c r="F71" s="309"/>
      <c r="G71" s="309"/>
      <c r="H71" s="309"/>
      <c r="I71" s="310"/>
      <c r="T71" s="54"/>
    </row>
    <row r="72" spans="1:20" ht="20" customHeight="1" thickBot="1" x14ac:dyDescent="0.2">
      <c r="B72" s="311"/>
      <c r="C72" s="312"/>
      <c r="D72" s="312"/>
      <c r="E72" s="312"/>
      <c r="F72" s="312"/>
      <c r="G72" s="312"/>
      <c r="H72" s="312"/>
      <c r="I72" s="313"/>
    </row>
    <row r="73" spans="1:20" ht="5" customHeight="1" thickBot="1" x14ac:dyDescent="0.2">
      <c r="B73" s="87"/>
      <c r="C73" s="87"/>
      <c r="D73" s="87"/>
      <c r="E73" s="87"/>
      <c r="F73" s="87"/>
      <c r="G73" s="87"/>
      <c r="H73" s="87"/>
      <c r="I73" s="87"/>
    </row>
    <row r="74" spans="1:20" ht="20" customHeight="1" thickBot="1" x14ac:dyDescent="0.2">
      <c r="B74" s="314" t="s">
        <v>10</v>
      </c>
      <c r="C74" s="315"/>
      <c r="D74" s="315"/>
      <c r="E74" s="315"/>
      <c r="F74" s="315"/>
      <c r="G74" s="315"/>
      <c r="H74" s="316"/>
    </row>
    <row r="75" spans="1:20" ht="60" customHeight="1" thickBot="1" x14ac:dyDescent="0.2">
      <c r="B75" s="317"/>
      <c r="C75" s="318"/>
      <c r="D75" s="318"/>
      <c r="E75" s="318"/>
      <c r="F75" s="318"/>
      <c r="G75" s="318"/>
      <c r="H75" s="318"/>
      <c r="I75" s="318"/>
      <c r="J75" s="318"/>
      <c r="K75" s="318"/>
      <c r="L75" s="318"/>
      <c r="M75" s="318"/>
      <c r="N75" s="318"/>
      <c r="O75" s="318"/>
      <c r="P75" s="318"/>
      <c r="Q75" s="318"/>
      <c r="R75" s="319"/>
    </row>
    <row r="76" spans="1:20" ht="5" customHeight="1" thickBot="1" x14ac:dyDescent="0.2"/>
    <row r="77" spans="1:20" ht="15" customHeight="1" thickBot="1" x14ac:dyDescent="0.2">
      <c r="B77" s="302" t="s">
        <v>280</v>
      </c>
      <c r="C77" s="303"/>
      <c r="D77" s="303"/>
      <c r="E77" s="303"/>
      <c r="F77" s="303"/>
      <c r="G77" s="303"/>
      <c r="H77" s="304"/>
    </row>
    <row r="78" spans="1:20" ht="15" customHeight="1" x14ac:dyDescent="0.15">
      <c r="B78" s="124"/>
      <c r="C78" s="113"/>
      <c r="D78" s="113"/>
      <c r="E78" s="113"/>
      <c r="F78" s="113"/>
      <c r="G78" s="113"/>
      <c r="H78" s="113"/>
      <c r="I78" s="113"/>
      <c r="J78" s="113"/>
      <c r="K78" s="113"/>
      <c r="L78" s="113"/>
      <c r="M78" s="113"/>
      <c r="N78" s="113"/>
      <c r="O78" s="113"/>
      <c r="P78" s="113"/>
      <c r="Q78" s="113"/>
      <c r="R78" s="114"/>
    </row>
    <row r="79" spans="1:20" ht="15" customHeight="1" x14ac:dyDescent="0.15">
      <c r="B79" s="125"/>
      <c r="R79" s="126"/>
    </row>
    <row r="80" spans="1:20" ht="15" customHeight="1" x14ac:dyDescent="0.15">
      <c r="B80" s="125"/>
      <c r="R80" s="126"/>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thickBot="1" x14ac:dyDescent="0.2">
      <c r="B111" s="127"/>
      <c r="C111" s="128"/>
      <c r="D111" s="128"/>
      <c r="E111" s="128"/>
      <c r="F111" s="128"/>
      <c r="G111" s="128"/>
      <c r="H111" s="128"/>
      <c r="I111" s="128"/>
      <c r="J111" s="128"/>
      <c r="K111" s="128"/>
      <c r="L111" s="128"/>
      <c r="M111" s="128"/>
      <c r="N111" s="128"/>
      <c r="O111" s="128"/>
      <c r="P111" s="128"/>
      <c r="Q111" s="128"/>
      <c r="R111" s="129"/>
    </row>
    <row r="112" spans="2:18" ht="10" customHeight="1" thickBot="1" x14ac:dyDescent="0.2"/>
    <row r="113" spans="1:18" ht="20" customHeight="1" thickBot="1" x14ac:dyDescent="0.2">
      <c r="A113" s="320" t="s">
        <v>13</v>
      </c>
      <c r="B113" s="321"/>
      <c r="C113" s="321"/>
      <c r="D113" s="75" t="s">
        <v>201</v>
      </c>
      <c r="E113" s="322" t="s">
        <v>312</v>
      </c>
      <c r="F113" s="323"/>
      <c r="G113" s="131"/>
      <c r="H113" s="75"/>
      <c r="I113" s="324"/>
      <c r="J113" s="324"/>
      <c r="K113" s="131"/>
      <c r="L113" s="75"/>
      <c r="M113" s="85" t="s">
        <v>202</v>
      </c>
      <c r="N113" s="132">
        <v>3</v>
      </c>
      <c r="O113" s="325" t="s">
        <v>205</v>
      </c>
      <c r="P113" s="326"/>
      <c r="Q113" s="75"/>
      <c r="R113" s="76"/>
    </row>
    <row r="114" spans="1:18" ht="5" customHeight="1" thickBot="1" x14ac:dyDescent="0.2">
      <c r="B114" s="55"/>
    </row>
    <row r="115" spans="1:18" ht="20" customHeight="1" thickBot="1" x14ac:dyDescent="0.2">
      <c r="B115" s="55"/>
      <c r="E115" s="86" t="s">
        <v>57</v>
      </c>
      <c r="F115" s="86" t="s">
        <v>58</v>
      </c>
      <c r="G115" s="86" t="s">
        <v>59</v>
      </c>
      <c r="H115" s="86" t="s">
        <v>60</v>
      </c>
      <c r="I115" s="86" t="s">
        <v>61</v>
      </c>
    </row>
    <row r="116" spans="1:18" ht="20" customHeight="1" x14ac:dyDescent="0.15">
      <c r="A116" s="327" t="s">
        <v>7</v>
      </c>
      <c r="B116" s="327"/>
      <c r="C116" s="327"/>
      <c r="D116" s="327"/>
      <c r="E116" s="88">
        <v>6</v>
      </c>
      <c r="F116" s="88">
        <v>5.5</v>
      </c>
      <c r="G116" s="88">
        <v>5</v>
      </c>
      <c r="H116" s="88">
        <v>3</v>
      </c>
      <c r="I116" s="88">
        <v>3</v>
      </c>
    </row>
    <row r="117" spans="1:18" ht="20" customHeight="1" x14ac:dyDescent="0.15">
      <c r="A117" s="328" t="s">
        <v>8</v>
      </c>
      <c r="B117" s="328"/>
      <c r="C117" s="328"/>
      <c r="D117" s="328"/>
      <c r="E117" s="89">
        <v>5</v>
      </c>
      <c r="F117" s="89">
        <v>5</v>
      </c>
      <c r="G117" s="89">
        <v>7</v>
      </c>
      <c r="H117" s="89">
        <v>2</v>
      </c>
      <c r="I117" s="89">
        <v>7</v>
      </c>
    </row>
    <row r="118" spans="1:18" ht="20" customHeight="1" thickBot="1" x14ac:dyDescent="0.2">
      <c r="A118" s="301" t="s">
        <v>9</v>
      </c>
      <c r="B118" s="301"/>
      <c r="C118" s="301"/>
      <c r="D118" s="301"/>
      <c r="E118" s="90">
        <v>4</v>
      </c>
      <c r="F118" s="90">
        <v>1</v>
      </c>
      <c r="G118" s="90">
        <v>5</v>
      </c>
      <c r="H118" s="90">
        <v>4</v>
      </c>
      <c r="I118" s="90">
        <v>4</v>
      </c>
    </row>
    <row r="119" spans="1:18" ht="5" customHeight="1" thickBot="1" x14ac:dyDescent="0.2">
      <c r="B119" s="55"/>
    </row>
    <row r="120" spans="1:18" ht="20" customHeight="1" thickBot="1" x14ac:dyDescent="0.2">
      <c r="B120" s="302" t="s">
        <v>11</v>
      </c>
      <c r="C120" s="303"/>
      <c r="D120" s="303"/>
      <c r="E120" s="303"/>
      <c r="F120" s="303"/>
      <c r="G120" s="304"/>
    </row>
    <row r="121" spans="1:18" ht="20" customHeight="1" x14ac:dyDescent="0.15">
      <c r="B121" s="305"/>
      <c r="C121" s="306"/>
      <c r="D121" s="306"/>
      <c r="E121" s="306"/>
      <c r="F121" s="306"/>
      <c r="G121" s="306"/>
      <c r="H121" s="306"/>
      <c r="I121" s="307"/>
    </row>
    <row r="122" spans="1:18" ht="20" customHeight="1" x14ac:dyDescent="0.15">
      <c r="B122" s="308"/>
      <c r="C122" s="309"/>
      <c r="D122" s="309"/>
      <c r="E122" s="309"/>
      <c r="F122" s="309"/>
      <c r="G122" s="309"/>
      <c r="H122" s="309"/>
      <c r="I122" s="310"/>
    </row>
    <row r="123" spans="1:18" ht="20" customHeight="1" x14ac:dyDescent="0.15">
      <c r="B123" s="308"/>
      <c r="C123" s="309"/>
      <c r="D123" s="309"/>
      <c r="E123" s="309"/>
      <c r="F123" s="309"/>
      <c r="G123" s="309"/>
      <c r="H123" s="309"/>
      <c r="I123" s="310"/>
    </row>
    <row r="124" spans="1:18" ht="20" customHeight="1" thickBot="1" x14ac:dyDescent="0.2">
      <c r="B124" s="311"/>
      <c r="C124" s="312"/>
      <c r="D124" s="312"/>
      <c r="E124" s="312"/>
      <c r="F124" s="312"/>
      <c r="G124" s="312"/>
      <c r="H124" s="312"/>
      <c r="I124" s="313"/>
    </row>
    <row r="125" spans="1:18" ht="5" customHeight="1" thickBot="1" x14ac:dyDescent="0.2">
      <c r="B125" s="87"/>
      <c r="C125" s="87"/>
      <c r="D125" s="87"/>
      <c r="E125" s="87"/>
      <c r="F125" s="87"/>
      <c r="G125" s="87"/>
      <c r="H125" s="87"/>
      <c r="I125" s="87"/>
    </row>
    <row r="126" spans="1:18" ht="20" customHeight="1" thickBot="1" x14ac:dyDescent="0.2">
      <c r="B126" s="314" t="s">
        <v>10</v>
      </c>
      <c r="C126" s="315"/>
      <c r="D126" s="315"/>
      <c r="E126" s="315"/>
      <c r="F126" s="315"/>
      <c r="G126" s="315"/>
      <c r="H126" s="316"/>
    </row>
    <row r="127" spans="1:18" ht="60" customHeight="1" thickBot="1" x14ac:dyDescent="0.2">
      <c r="B127" s="317"/>
      <c r="C127" s="318"/>
      <c r="D127" s="318"/>
      <c r="E127" s="318"/>
      <c r="F127" s="318"/>
      <c r="G127" s="318"/>
      <c r="H127" s="318"/>
      <c r="I127" s="318"/>
      <c r="J127" s="318"/>
      <c r="K127" s="318"/>
      <c r="L127" s="318"/>
      <c r="M127" s="318"/>
      <c r="N127" s="318"/>
      <c r="O127" s="318"/>
      <c r="P127" s="318"/>
      <c r="Q127" s="318"/>
      <c r="R127" s="319"/>
    </row>
    <row r="128" spans="1:18" ht="5" customHeight="1" thickBot="1" x14ac:dyDescent="0.2"/>
    <row r="129" spans="2:18" ht="15" customHeight="1" thickBot="1" x14ac:dyDescent="0.2">
      <c r="B129" s="302" t="s">
        <v>280</v>
      </c>
      <c r="C129" s="303"/>
      <c r="D129" s="303"/>
      <c r="E129" s="303"/>
      <c r="F129" s="303"/>
      <c r="G129" s="303"/>
      <c r="H129" s="304"/>
    </row>
    <row r="130" spans="2:18" ht="15" customHeight="1" x14ac:dyDescent="0.15">
      <c r="B130" s="124"/>
      <c r="C130" s="113"/>
      <c r="D130" s="113"/>
      <c r="E130" s="113"/>
      <c r="F130" s="113"/>
      <c r="G130" s="113"/>
      <c r="H130" s="113"/>
      <c r="I130" s="113"/>
      <c r="J130" s="113"/>
      <c r="K130" s="113"/>
      <c r="L130" s="113"/>
      <c r="M130" s="113"/>
      <c r="N130" s="113"/>
      <c r="O130" s="113"/>
      <c r="P130" s="113"/>
      <c r="Q130" s="113"/>
      <c r="R130" s="114"/>
    </row>
    <row r="131" spans="2:18" ht="15" customHeight="1" x14ac:dyDescent="0.15">
      <c r="B131" s="125"/>
      <c r="R131" s="126"/>
    </row>
    <row r="132" spans="2:18" ht="15" customHeight="1" x14ac:dyDescent="0.15">
      <c r="B132" s="125"/>
      <c r="R132" s="126"/>
    </row>
    <row r="133" spans="2:18" ht="15" customHeight="1" x14ac:dyDescent="0.15">
      <c r="B133" s="125"/>
      <c r="R133" s="126"/>
    </row>
    <row r="134" spans="2:18" ht="15" customHeight="1" x14ac:dyDescent="0.15">
      <c r="B134" s="125"/>
      <c r="R134" s="126"/>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thickBot="1" x14ac:dyDescent="0.2">
      <c r="B163" s="127"/>
      <c r="C163" s="128"/>
      <c r="D163" s="128"/>
      <c r="E163" s="128"/>
      <c r="F163" s="128"/>
      <c r="G163" s="128"/>
      <c r="H163" s="128"/>
      <c r="I163" s="128"/>
      <c r="J163" s="128"/>
      <c r="K163" s="128"/>
      <c r="L163" s="128"/>
      <c r="M163" s="128"/>
      <c r="N163" s="128"/>
      <c r="O163" s="128"/>
      <c r="P163" s="128"/>
      <c r="Q163" s="128"/>
      <c r="R163" s="129"/>
    </row>
    <row r="164" spans="1:18" ht="10" customHeight="1" thickBot="1" x14ac:dyDescent="0.2"/>
    <row r="165" spans="1:18" ht="20" customHeight="1" thickBot="1" x14ac:dyDescent="0.2">
      <c r="A165" s="320" t="s">
        <v>14</v>
      </c>
      <c r="B165" s="321"/>
      <c r="C165" s="321"/>
      <c r="D165" s="75" t="s">
        <v>201</v>
      </c>
      <c r="E165" s="322" t="s">
        <v>312</v>
      </c>
      <c r="F165" s="323"/>
      <c r="G165" s="131"/>
      <c r="H165" s="75"/>
      <c r="I165" s="324"/>
      <c r="J165" s="324"/>
      <c r="K165" s="131"/>
      <c r="L165" s="75"/>
      <c r="M165" s="85" t="s">
        <v>202</v>
      </c>
      <c r="N165" s="132">
        <v>3</v>
      </c>
      <c r="O165" s="325" t="s">
        <v>205</v>
      </c>
      <c r="P165" s="326"/>
      <c r="Q165" s="75"/>
      <c r="R165" s="76"/>
    </row>
    <row r="166" spans="1:18" ht="5" customHeight="1" thickBot="1" x14ac:dyDescent="0.2">
      <c r="B166" s="55"/>
    </row>
    <row r="167" spans="1:18" ht="20" customHeight="1" thickBot="1" x14ac:dyDescent="0.2">
      <c r="B167" s="55"/>
      <c r="E167" s="86" t="s">
        <v>57</v>
      </c>
      <c r="F167" s="86" t="s">
        <v>58</v>
      </c>
      <c r="G167" s="86" t="s">
        <v>59</v>
      </c>
      <c r="H167" s="86" t="s">
        <v>60</v>
      </c>
      <c r="I167" s="86" t="s">
        <v>61</v>
      </c>
    </row>
    <row r="168" spans="1:18" ht="20" customHeight="1" x14ac:dyDescent="0.15">
      <c r="A168" s="327" t="s">
        <v>7</v>
      </c>
      <c r="B168" s="327"/>
      <c r="C168" s="327"/>
      <c r="D168" s="327"/>
      <c r="E168" s="88">
        <v>6</v>
      </c>
      <c r="F168" s="88">
        <v>1</v>
      </c>
      <c r="G168" s="88">
        <v>3</v>
      </c>
      <c r="H168" s="88">
        <v>3</v>
      </c>
      <c r="I168" s="88">
        <v>4</v>
      </c>
    </row>
    <row r="169" spans="1:18" ht="20" customHeight="1" x14ac:dyDescent="0.15">
      <c r="A169" s="328" t="s">
        <v>8</v>
      </c>
      <c r="B169" s="328"/>
      <c r="C169" s="328"/>
      <c r="D169" s="328"/>
      <c r="E169" s="89">
        <v>5</v>
      </c>
      <c r="F169" s="89">
        <v>4</v>
      </c>
      <c r="G169" s="89">
        <v>7</v>
      </c>
      <c r="H169" s="89">
        <v>5</v>
      </c>
      <c r="I169" s="89">
        <v>5</v>
      </c>
    </row>
    <row r="170" spans="1:18" ht="20" customHeight="1" thickBot="1" x14ac:dyDescent="0.2">
      <c r="A170" s="301" t="s">
        <v>9</v>
      </c>
      <c r="B170" s="301"/>
      <c r="C170" s="301"/>
      <c r="D170" s="301"/>
      <c r="E170" s="90">
        <v>2</v>
      </c>
      <c r="F170" s="90">
        <v>3</v>
      </c>
      <c r="G170" s="90">
        <v>3</v>
      </c>
      <c r="H170" s="90">
        <v>2</v>
      </c>
      <c r="I170" s="90">
        <v>3</v>
      </c>
    </row>
    <row r="171" spans="1:18" ht="5" customHeight="1" thickBot="1" x14ac:dyDescent="0.2">
      <c r="B171" s="55"/>
    </row>
    <row r="172" spans="1:18" ht="20" customHeight="1" thickBot="1" x14ac:dyDescent="0.2">
      <c r="B172" s="302" t="s">
        <v>11</v>
      </c>
      <c r="C172" s="303"/>
      <c r="D172" s="303"/>
      <c r="E172" s="303"/>
      <c r="F172" s="303"/>
      <c r="G172" s="304"/>
    </row>
    <row r="173" spans="1:18" ht="20" customHeight="1" x14ac:dyDescent="0.15">
      <c r="B173" s="305"/>
      <c r="C173" s="306"/>
      <c r="D173" s="306"/>
      <c r="E173" s="306"/>
      <c r="F173" s="306"/>
      <c r="G173" s="306"/>
      <c r="H173" s="306"/>
      <c r="I173" s="307"/>
    </row>
    <row r="174" spans="1:18" ht="20" customHeight="1" x14ac:dyDescent="0.15">
      <c r="B174" s="308"/>
      <c r="C174" s="309"/>
      <c r="D174" s="309"/>
      <c r="E174" s="309"/>
      <c r="F174" s="309"/>
      <c r="G174" s="309"/>
      <c r="H174" s="309"/>
      <c r="I174" s="310"/>
    </row>
    <row r="175" spans="1:18" ht="20" customHeight="1" x14ac:dyDescent="0.15">
      <c r="B175" s="308"/>
      <c r="C175" s="309"/>
      <c r="D175" s="309"/>
      <c r="E175" s="309"/>
      <c r="F175" s="309"/>
      <c r="G175" s="309"/>
      <c r="H175" s="309"/>
      <c r="I175" s="310"/>
    </row>
    <row r="176" spans="1:18" ht="20" customHeight="1" thickBot="1" x14ac:dyDescent="0.2">
      <c r="B176" s="311"/>
      <c r="C176" s="312"/>
      <c r="D176" s="312"/>
      <c r="E176" s="312"/>
      <c r="F176" s="312"/>
      <c r="G176" s="312"/>
      <c r="H176" s="312"/>
      <c r="I176" s="313"/>
    </row>
    <row r="177" spans="2:18" ht="5" customHeight="1" thickBot="1" x14ac:dyDescent="0.2">
      <c r="B177" s="87"/>
      <c r="C177" s="87"/>
      <c r="D177" s="87"/>
      <c r="E177" s="87"/>
      <c r="F177" s="87"/>
      <c r="G177" s="87"/>
      <c r="H177" s="87"/>
      <c r="I177" s="87"/>
    </row>
    <row r="178" spans="2:18" ht="20" customHeight="1" thickBot="1" x14ac:dyDescent="0.2">
      <c r="B178" s="314" t="s">
        <v>10</v>
      </c>
      <c r="C178" s="315"/>
      <c r="D178" s="315"/>
      <c r="E178" s="315"/>
      <c r="F178" s="315"/>
      <c r="G178" s="315"/>
      <c r="H178" s="316"/>
    </row>
    <row r="179" spans="2:18" ht="60" customHeight="1" thickBot="1" x14ac:dyDescent="0.2">
      <c r="B179" s="317"/>
      <c r="C179" s="318"/>
      <c r="D179" s="318"/>
      <c r="E179" s="318"/>
      <c r="F179" s="318"/>
      <c r="G179" s="318"/>
      <c r="H179" s="318"/>
      <c r="I179" s="318"/>
      <c r="J179" s="318"/>
      <c r="K179" s="318"/>
      <c r="L179" s="318"/>
      <c r="M179" s="318"/>
      <c r="N179" s="318"/>
      <c r="O179" s="318"/>
      <c r="P179" s="318"/>
      <c r="Q179" s="318"/>
      <c r="R179" s="319"/>
    </row>
    <row r="180" spans="2:18" ht="5" customHeight="1" thickBot="1" x14ac:dyDescent="0.2"/>
    <row r="181" spans="2:18" ht="15" customHeight="1" thickBot="1" x14ac:dyDescent="0.2">
      <c r="B181" s="302" t="s">
        <v>280</v>
      </c>
      <c r="C181" s="303"/>
      <c r="D181" s="303"/>
      <c r="E181" s="303"/>
      <c r="F181" s="303"/>
      <c r="G181" s="303"/>
      <c r="H181" s="304"/>
    </row>
    <row r="182" spans="2:18" ht="15" customHeight="1" x14ac:dyDescent="0.15">
      <c r="B182" s="124"/>
      <c r="C182" s="113"/>
      <c r="D182" s="113"/>
      <c r="E182" s="113"/>
      <c r="F182" s="113"/>
      <c r="G182" s="113"/>
      <c r="H182" s="113"/>
      <c r="I182" s="113"/>
      <c r="J182" s="113"/>
      <c r="K182" s="113"/>
      <c r="L182" s="113"/>
      <c r="M182" s="113"/>
      <c r="N182" s="113"/>
      <c r="O182" s="113"/>
      <c r="P182" s="113"/>
      <c r="Q182" s="113"/>
      <c r="R182" s="114"/>
    </row>
    <row r="183" spans="2:18" ht="15" customHeight="1" x14ac:dyDescent="0.15">
      <c r="B183" s="125"/>
      <c r="R183" s="126"/>
    </row>
    <row r="184" spans="2:18" ht="15" customHeight="1" x14ac:dyDescent="0.15">
      <c r="B184" s="125"/>
      <c r="R184" s="126"/>
    </row>
    <row r="185" spans="2:18" ht="15" customHeight="1" x14ac:dyDescent="0.15">
      <c r="B185" s="125"/>
      <c r="R185" s="126"/>
    </row>
    <row r="186" spans="2:18" ht="15" customHeight="1" x14ac:dyDescent="0.15">
      <c r="B186" s="125"/>
      <c r="R186" s="126"/>
    </row>
    <row r="187" spans="2:18" ht="15" customHeight="1" x14ac:dyDescent="0.15">
      <c r="B187" s="125"/>
      <c r="R187" s="126"/>
    </row>
    <row r="188" spans="2:18" ht="15" customHeight="1" x14ac:dyDescent="0.15">
      <c r="B188" s="125"/>
      <c r="R188" s="126"/>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thickBot="1" x14ac:dyDescent="0.2">
      <c r="B215" s="127"/>
      <c r="C215" s="128"/>
      <c r="D215" s="128"/>
      <c r="E215" s="128"/>
      <c r="F215" s="128"/>
      <c r="G215" s="128"/>
      <c r="H215" s="128"/>
      <c r="I215" s="128"/>
      <c r="J215" s="128"/>
      <c r="K215" s="128"/>
      <c r="L215" s="128"/>
      <c r="M215" s="128"/>
      <c r="N215" s="128"/>
      <c r="O215" s="128"/>
      <c r="P215" s="128"/>
      <c r="Q215" s="128"/>
      <c r="R215" s="129"/>
    </row>
    <row r="216" spans="1:18" ht="10" customHeight="1" thickBot="1" x14ac:dyDescent="0.2"/>
    <row r="217" spans="1:18" ht="20" customHeight="1" thickBot="1" x14ac:dyDescent="0.2">
      <c r="A217" s="320" t="s">
        <v>15</v>
      </c>
      <c r="B217" s="321"/>
      <c r="C217" s="321"/>
      <c r="D217" s="75" t="s">
        <v>201</v>
      </c>
      <c r="E217" s="322" t="s">
        <v>312</v>
      </c>
      <c r="F217" s="323"/>
      <c r="G217" s="131"/>
      <c r="H217" s="75"/>
      <c r="I217" s="324"/>
      <c r="J217" s="324"/>
      <c r="K217" s="131"/>
      <c r="L217" s="75"/>
      <c r="M217" s="85" t="s">
        <v>202</v>
      </c>
      <c r="N217" s="132">
        <v>3</v>
      </c>
      <c r="O217" s="325" t="s">
        <v>205</v>
      </c>
      <c r="P217" s="326"/>
      <c r="Q217" s="75"/>
      <c r="R217" s="76"/>
    </row>
    <row r="218" spans="1:18" ht="5" customHeight="1" thickBot="1" x14ac:dyDescent="0.2">
      <c r="B218" s="55"/>
    </row>
    <row r="219" spans="1:18" ht="20" customHeight="1" thickBot="1" x14ac:dyDescent="0.2">
      <c r="B219" s="55"/>
      <c r="E219" s="86" t="s">
        <v>57</v>
      </c>
      <c r="F219" s="86" t="s">
        <v>58</v>
      </c>
      <c r="G219" s="86" t="s">
        <v>59</v>
      </c>
      <c r="H219" s="86" t="s">
        <v>60</v>
      </c>
      <c r="I219" s="86" t="s">
        <v>61</v>
      </c>
    </row>
    <row r="220" spans="1:18" ht="20" customHeight="1" x14ac:dyDescent="0.15">
      <c r="A220" s="327" t="s">
        <v>7</v>
      </c>
      <c r="B220" s="327"/>
      <c r="C220" s="327"/>
      <c r="D220" s="327"/>
      <c r="E220" s="88">
        <v>6</v>
      </c>
      <c r="F220" s="88">
        <v>5.5</v>
      </c>
      <c r="G220" s="88">
        <v>5</v>
      </c>
      <c r="H220" s="88">
        <v>6</v>
      </c>
      <c r="I220" s="88">
        <v>3</v>
      </c>
    </row>
    <row r="221" spans="1:18" ht="20" customHeight="1" x14ac:dyDescent="0.15">
      <c r="A221" s="328" t="s">
        <v>8</v>
      </c>
      <c r="B221" s="328"/>
      <c r="C221" s="328"/>
      <c r="D221" s="328"/>
      <c r="E221" s="89">
        <v>5</v>
      </c>
      <c r="F221" s="89">
        <v>5</v>
      </c>
      <c r="G221" s="89">
        <v>7</v>
      </c>
      <c r="H221" s="89">
        <v>2</v>
      </c>
      <c r="I221" s="89">
        <v>7</v>
      </c>
    </row>
    <row r="222" spans="1:18" ht="20" customHeight="1" thickBot="1" x14ac:dyDescent="0.2">
      <c r="A222" s="301" t="s">
        <v>9</v>
      </c>
      <c r="B222" s="301"/>
      <c r="C222" s="301"/>
      <c r="D222" s="301"/>
      <c r="E222" s="90">
        <v>4</v>
      </c>
      <c r="F222" s="90">
        <v>1</v>
      </c>
      <c r="G222" s="90">
        <v>5</v>
      </c>
      <c r="H222" s="90">
        <v>3</v>
      </c>
      <c r="I222" s="90">
        <v>4</v>
      </c>
    </row>
    <row r="223" spans="1:18" ht="5" customHeight="1" thickBot="1" x14ac:dyDescent="0.2">
      <c r="B223" s="55"/>
    </row>
    <row r="224" spans="1:18" ht="20" customHeight="1" thickBot="1" x14ac:dyDescent="0.2">
      <c r="B224" s="302" t="s">
        <v>11</v>
      </c>
      <c r="C224" s="303"/>
      <c r="D224" s="303"/>
      <c r="E224" s="303"/>
      <c r="F224" s="303"/>
      <c r="G224" s="304"/>
    </row>
    <row r="225" spans="2:18" ht="20" customHeight="1" x14ac:dyDescent="0.15">
      <c r="B225" s="305"/>
      <c r="C225" s="306"/>
      <c r="D225" s="306"/>
      <c r="E225" s="306"/>
      <c r="F225" s="306"/>
      <c r="G225" s="306"/>
      <c r="H225" s="306"/>
      <c r="I225" s="307"/>
    </row>
    <row r="226" spans="2:18" ht="20" customHeight="1" x14ac:dyDescent="0.15">
      <c r="B226" s="308"/>
      <c r="C226" s="309"/>
      <c r="D226" s="309"/>
      <c r="E226" s="309"/>
      <c r="F226" s="309"/>
      <c r="G226" s="309"/>
      <c r="H226" s="309"/>
      <c r="I226" s="310"/>
    </row>
    <row r="227" spans="2:18" ht="20" customHeight="1" x14ac:dyDescent="0.15">
      <c r="B227" s="308"/>
      <c r="C227" s="309"/>
      <c r="D227" s="309"/>
      <c r="E227" s="309"/>
      <c r="F227" s="309"/>
      <c r="G227" s="309"/>
      <c r="H227" s="309"/>
      <c r="I227" s="310"/>
    </row>
    <row r="228" spans="2:18" ht="20" customHeight="1" thickBot="1" x14ac:dyDescent="0.2">
      <c r="B228" s="311"/>
      <c r="C228" s="312"/>
      <c r="D228" s="312"/>
      <c r="E228" s="312"/>
      <c r="F228" s="312"/>
      <c r="G228" s="312"/>
      <c r="H228" s="312"/>
      <c r="I228" s="313"/>
    </row>
    <row r="229" spans="2:18" ht="5" customHeight="1" thickBot="1" x14ac:dyDescent="0.2">
      <c r="B229" s="87"/>
      <c r="C229" s="87"/>
      <c r="D229" s="87"/>
      <c r="E229" s="87"/>
      <c r="F229" s="87"/>
      <c r="G229" s="87"/>
      <c r="H229" s="87"/>
      <c r="I229" s="87"/>
    </row>
    <row r="230" spans="2:18" ht="20" customHeight="1" thickBot="1" x14ac:dyDescent="0.2">
      <c r="B230" s="314" t="s">
        <v>10</v>
      </c>
      <c r="C230" s="315"/>
      <c r="D230" s="315"/>
      <c r="E230" s="315"/>
      <c r="F230" s="315"/>
      <c r="G230" s="315"/>
      <c r="H230" s="316"/>
    </row>
    <row r="231" spans="2:18" ht="60" customHeight="1" thickBot="1" x14ac:dyDescent="0.2">
      <c r="B231" s="317"/>
      <c r="C231" s="318"/>
      <c r="D231" s="318"/>
      <c r="E231" s="318"/>
      <c r="F231" s="318"/>
      <c r="G231" s="318"/>
      <c r="H231" s="318"/>
      <c r="I231" s="318"/>
      <c r="J231" s="318"/>
      <c r="K231" s="318"/>
      <c r="L231" s="318"/>
      <c r="M231" s="318"/>
      <c r="N231" s="318"/>
      <c r="O231" s="318"/>
      <c r="P231" s="318"/>
      <c r="Q231" s="318"/>
      <c r="R231" s="319"/>
    </row>
    <row r="232" spans="2:18" ht="5" customHeight="1" thickBot="1" x14ac:dyDescent="0.2"/>
    <row r="233" spans="2:18" ht="15" customHeight="1" thickBot="1" x14ac:dyDescent="0.2">
      <c r="B233" s="302" t="s">
        <v>280</v>
      </c>
      <c r="C233" s="303"/>
      <c r="D233" s="303"/>
      <c r="E233" s="303"/>
      <c r="F233" s="303"/>
      <c r="G233" s="303"/>
      <c r="H233" s="304"/>
    </row>
    <row r="234" spans="2:18" ht="15" customHeight="1" x14ac:dyDescent="0.15">
      <c r="B234" s="124"/>
      <c r="C234" s="113"/>
      <c r="D234" s="113"/>
      <c r="E234" s="113"/>
      <c r="F234" s="113"/>
      <c r="G234" s="113"/>
      <c r="H234" s="113"/>
      <c r="I234" s="113"/>
      <c r="J234" s="113"/>
      <c r="K234" s="113"/>
      <c r="L234" s="113"/>
      <c r="M234" s="113"/>
      <c r="N234" s="113"/>
      <c r="O234" s="113"/>
      <c r="P234" s="113"/>
      <c r="Q234" s="113"/>
      <c r="R234" s="114"/>
    </row>
    <row r="235" spans="2:18" ht="15" customHeight="1" x14ac:dyDescent="0.15">
      <c r="B235" s="125"/>
      <c r="R235" s="126"/>
    </row>
    <row r="236" spans="2:18" ht="15" customHeight="1" x14ac:dyDescent="0.15">
      <c r="B236" s="125"/>
      <c r="R236" s="126"/>
    </row>
    <row r="237" spans="2:18" ht="15" customHeight="1" x14ac:dyDescent="0.15">
      <c r="B237" s="125"/>
      <c r="R237" s="126"/>
    </row>
    <row r="238" spans="2:18" ht="15" customHeight="1" x14ac:dyDescent="0.15">
      <c r="B238" s="125"/>
      <c r="R238" s="126"/>
    </row>
    <row r="239" spans="2:18" ht="15" customHeight="1" x14ac:dyDescent="0.15">
      <c r="B239" s="125"/>
      <c r="R239" s="126"/>
    </row>
    <row r="240" spans="2:18" ht="15" customHeight="1" x14ac:dyDescent="0.15">
      <c r="B240" s="125"/>
      <c r="R240" s="126"/>
    </row>
    <row r="241" spans="2:18" ht="15" customHeight="1" x14ac:dyDescent="0.15">
      <c r="B241" s="125"/>
      <c r="R241" s="126"/>
    </row>
    <row r="242" spans="2:18" ht="15" customHeight="1" x14ac:dyDescent="0.15">
      <c r="B242" s="125"/>
      <c r="R242" s="126"/>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1:18" ht="15" customHeight="1" x14ac:dyDescent="0.15">
      <c r="B257" s="125"/>
      <c r="R257" s="126"/>
    </row>
    <row r="258" spans="1:18" ht="15" customHeight="1" x14ac:dyDescent="0.15">
      <c r="B258" s="125"/>
      <c r="R258" s="126"/>
    </row>
    <row r="259" spans="1:18" ht="15" customHeight="1" x14ac:dyDescent="0.15">
      <c r="B259" s="125"/>
      <c r="R259" s="126"/>
    </row>
    <row r="260" spans="1:18" ht="15" customHeight="1" x14ac:dyDescent="0.15">
      <c r="B260" s="125"/>
      <c r="R260" s="126"/>
    </row>
    <row r="261" spans="1:18" ht="15" customHeight="1" x14ac:dyDescent="0.15">
      <c r="B261" s="125"/>
      <c r="R261" s="126"/>
    </row>
    <row r="262" spans="1:18" ht="15" customHeight="1" x14ac:dyDescent="0.15">
      <c r="B262" s="125"/>
      <c r="R262" s="126"/>
    </row>
    <row r="263" spans="1:18" ht="15" customHeight="1" x14ac:dyDescent="0.15">
      <c r="B263" s="125"/>
      <c r="R263" s="126"/>
    </row>
    <row r="264" spans="1:18" ht="15" customHeight="1" x14ac:dyDescent="0.15">
      <c r="B264" s="125"/>
      <c r="R264" s="126"/>
    </row>
    <row r="265" spans="1:18" ht="15" customHeight="1" x14ac:dyDescent="0.15">
      <c r="B265" s="125"/>
      <c r="R265" s="126"/>
    </row>
    <row r="266" spans="1:18" ht="15" customHeight="1" x14ac:dyDescent="0.15">
      <c r="B266" s="125"/>
      <c r="R266" s="126"/>
    </row>
    <row r="267" spans="1:18" ht="15" customHeight="1" thickBot="1" x14ac:dyDescent="0.2">
      <c r="B267" s="127"/>
      <c r="C267" s="128"/>
      <c r="D267" s="128"/>
      <c r="E267" s="128"/>
      <c r="F267" s="128"/>
      <c r="G267" s="128"/>
      <c r="H267" s="128"/>
      <c r="I267" s="128"/>
      <c r="J267" s="128"/>
      <c r="K267" s="128"/>
      <c r="L267" s="128"/>
      <c r="M267" s="128"/>
      <c r="N267" s="128"/>
      <c r="O267" s="128"/>
      <c r="P267" s="128"/>
      <c r="Q267" s="128"/>
      <c r="R267" s="129"/>
    </row>
    <row r="268" spans="1:18" ht="10" customHeight="1" thickBot="1" x14ac:dyDescent="0.2"/>
    <row r="269" spans="1:18" ht="20" customHeight="1" thickBot="1" x14ac:dyDescent="0.2">
      <c r="A269" s="320" t="s">
        <v>16</v>
      </c>
      <c r="B269" s="321"/>
      <c r="C269" s="321"/>
      <c r="D269" s="75" t="s">
        <v>201</v>
      </c>
      <c r="E269" s="322" t="s">
        <v>311</v>
      </c>
      <c r="F269" s="323"/>
      <c r="G269" s="131"/>
      <c r="H269" s="75"/>
      <c r="I269" s="324"/>
      <c r="J269" s="324"/>
      <c r="K269" s="131"/>
      <c r="L269" s="75"/>
      <c r="M269" s="85" t="s">
        <v>202</v>
      </c>
      <c r="N269" s="132"/>
      <c r="O269" s="325" t="s">
        <v>313</v>
      </c>
      <c r="P269" s="326"/>
      <c r="Q269" s="75"/>
      <c r="R269" s="76"/>
    </row>
    <row r="270" spans="1:18" ht="5" customHeight="1" thickBot="1" x14ac:dyDescent="0.2">
      <c r="B270" s="55"/>
    </row>
    <row r="271" spans="1:18" ht="20" customHeight="1" thickBot="1" x14ac:dyDescent="0.2">
      <c r="B271" s="55"/>
      <c r="E271" s="86" t="s">
        <v>57</v>
      </c>
      <c r="F271" s="86" t="s">
        <v>58</v>
      </c>
      <c r="G271" s="86" t="s">
        <v>59</v>
      </c>
      <c r="H271" s="86" t="s">
        <v>60</v>
      </c>
      <c r="I271" s="86" t="s">
        <v>61</v>
      </c>
    </row>
    <row r="272" spans="1:18" ht="20" customHeight="1" x14ac:dyDescent="0.15">
      <c r="A272" s="327" t="s">
        <v>7</v>
      </c>
      <c r="B272" s="327"/>
      <c r="C272" s="327"/>
      <c r="D272" s="327"/>
      <c r="E272" s="88">
        <v>6</v>
      </c>
      <c r="F272" s="88">
        <v>5.5</v>
      </c>
      <c r="G272" s="88">
        <v>10</v>
      </c>
      <c r="H272" s="88">
        <v>6</v>
      </c>
      <c r="I272" s="88">
        <v>3</v>
      </c>
    </row>
    <row r="273" spans="1:18" ht="20" customHeight="1" x14ac:dyDescent="0.15">
      <c r="A273" s="328" t="s">
        <v>8</v>
      </c>
      <c r="B273" s="328"/>
      <c r="C273" s="328"/>
      <c r="D273" s="328"/>
      <c r="E273" s="89">
        <v>7</v>
      </c>
      <c r="F273" s="89">
        <v>8</v>
      </c>
      <c r="G273" s="89">
        <v>7</v>
      </c>
      <c r="H273" s="89">
        <v>9</v>
      </c>
      <c r="I273" s="89">
        <v>5</v>
      </c>
    </row>
    <row r="274" spans="1:18" ht="20" customHeight="1" thickBot="1" x14ac:dyDescent="0.2">
      <c r="A274" s="301" t="s">
        <v>9</v>
      </c>
      <c r="B274" s="301"/>
      <c r="C274" s="301"/>
      <c r="D274" s="301"/>
      <c r="E274" s="90">
        <v>2</v>
      </c>
      <c r="F274" s="90">
        <v>7</v>
      </c>
      <c r="G274" s="90">
        <v>4</v>
      </c>
      <c r="H274" s="90">
        <v>8</v>
      </c>
      <c r="I274" s="90">
        <v>4</v>
      </c>
    </row>
    <row r="275" spans="1:18" ht="5" customHeight="1" thickBot="1" x14ac:dyDescent="0.2">
      <c r="B275" s="55"/>
    </row>
    <row r="276" spans="1:18" ht="20" customHeight="1" thickBot="1" x14ac:dyDescent="0.2">
      <c r="B276" s="302" t="s">
        <v>11</v>
      </c>
      <c r="C276" s="303"/>
      <c r="D276" s="303"/>
      <c r="E276" s="303"/>
      <c r="F276" s="303"/>
      <c r="G276" s="304"/>
    </row>
    <row r="277" spans="1:18" ht="20" customHeight="1" x14ac:dyDescent="0.15">
      <c r="B277" s="305"/>
      <c r="C277" s="306"/>
      <c r="D277" s="306"/>
      <c r="E277" s="306"/>
      <c r="F277" s="306"/>
      <c r="G277" s="306"/>
      <c r="H277" s="306"/>
      <c r="I277" s="307"/>
    </row>
    <row r="278" spans="1:18" ht="20" customHeight="1" x14ac:dyDescent="0.15">
      <c r="B278" s="308"/>
      <c r="C278" s="309"/>
      <c r="D278" s="309"/>
      <c r="E278" s="309"/>
      <c r="F278" s="309"/>
      <c r="G278" s="309"/>
      <c r="H278" s="309"/>
      <c r="I278" s="310"/>
    </row>
    <row r="279" spans="1:18" ht="20" customHeight="1" x14ac:dyDescent="0.15">
      <c r="B279" s="308"/>
      <c r="C279" s="309"/>
      <c r="D279" s="309"/>
      <c r="E279" s="309"/>
      <c r="F279" s="309"/>
      <c r="G279" s="309"/>
      <c r="H279" s="309"/>
      <c r="I279" s="310"/>
    </row>
    <row r="280" spans="1:18" ht="20" customHeight="1" thickBot="1" x14ac:dyDescent="0.2">
      <c r="B280" s="311"/>
      <c r="C280" s="312"/>
      <c r="D280" s="312"/>
      <c r="E280" s="312"/>
      <c r="F280" s="312"/>
      <c r="G280" s="312"/>
      <c r="H280" s="312"/>
      <c r="I280" s="313"/>
    </row>
    <row r="281" spans="1:18" ht="5" customHeight="1" thickBot="1" x14ac:dyDescent="0.2">
      <c r="B281" s="87"/>
      <c r="C281" s="87"/>
      <c r="D281" s="87"/>
      <c r="E281" s="87"/>
      <c r="F281" s="87"/>
      <c r="G281" s="87"/>
      <c r="H281" s="87"/>
      <c r="I281" s="87"/>
    </row>
    <row r="282" spans="1:18" ht="20" customHeight="1" thickBot="1" x14ac:dyDescent="0.2">
      <c r="B282" s="314" t="s">
        <v>10</v>
      </c>
      <c r="C282" s="315"/>
      <c r="D282" s="315"/>
      <c r="E282" s="315"/>
      <c r="F282" s="315"/>
      <c r="G282" s="315"/>
      <c r="H282" s="316"/>
    </row>
    <row r="283" spans="1:18" ht="60" customHeight="1" thickBot="1" x14ac:dyDescent="0.2">
      <c r="B283" s="317"/>
      <c r="C283" s="318"/>
      <c r="D283" s="318"/>
      <c r="E283" s="318"/>
      <c r="F283" s="318"/>
      <c r="G283" s="318"/>
      <c r="H283" s="318"/>
      <c r="I283" s="318"/>
      <c r="J283" s="318"/>
      <c r="K283" s="318"/>
      <c r="L283" s="318"/>
      <c r="M283" s="318"/>
      <c r="N283" s="318"/>
      <c r="O283" s="318"/>
      <c r="P283" s="318"/>
      <c r="Q283" s="318"/>
      <c r="R283" s="319"/>
    </row>
    <row r="284" spans="1:18" ht="5" customHeight="1" thickBot="1" x14ac:dyDescent="0.2"/>
    <row r="285" spans="1:18" ht="15" customHeight="1" thickBot="1" x14ac:dyDescent="0.2">
      <c r="B285" s="302" t="s">
        <v>280</v>
      </c>
      <c r="C285" s="303"/>
      <c r="D285" s="303"/>
      <c r="E285" s="303"/>
      <c r="F285" s="303"/>
      <c r="G285" s="303"/>
      <c r="H285" s="304"/>
    </row>
    <row r="286" spans="1:18" ht="15" customHeight="1" x14ac:dyDescent="0.15">
      <c r="B286" s="124"/>
      <c r="C286" s="113"/>
      <c r="D286" s="113"/>
      <c r="E286" s="113"/>
      <c r="F286" s="113"/>
      <c r="G286" s="113"/>
      <c r="H286" s="113"/>
      <c r="I286" s="113"/>
      <c r="J286" s="113"/>
      <c r="K286" s="113"/>
      <c r="L286" s="113"/>
      <c r="M286" s="113"/>
      <c r="N286" s="113"/>
      <c r="O286" s="113"/>
      <c r="P286" s="113"/>
      <c r="Q286" s="113"/>
      <c r="R286" s="114"/>
    </row>
    <row r="287" spans="1:18" ht="15" customHeight="1" x14ac:dyDescent="0.15">
      <c r="B287" s="125"/>
      <c r="R287" s="126"/>
    </row>
    <row r="288" spans="1:18" ht="15" customHeight="1" x14ac:dyDescent="0.15">
      <c r="B288" s="125"/>
      <c r="R288" s="126"/>
    </row>
    <row r="289" spans="2:18" ht="15" customHeight="1" x14ac:dyDescent="0.15">
      <c r="B289" s="125"/>
      <c r="R289" s="126"/>
    </row>
    <row r="290" spans="2:18" ht="15" customHeight="1" x14ac:dyDescent="0.15">
      <c r="B290" s="125"/>
      <c r="R290" s="126"/>
    </row>
    <row r="291" spans="2:18" ht="15" customHeight="1" x14ac:dyDescent="0.15">
      <c r="B291" s="125"/>
      <c r="R291" s="126"/>
    </row>
    <row r="292" spans="2:18" ht="15" customHeight="1" x14ac:dyDescent="0.15">
      <c r="B292" s="125"/>
      <c r="R292" s="126"/>
    </row>
    <row r="293" spans="2:18" ht="15" customHeight="1" x14ac:dyDescent="0.15">
      <c r="B293" s="125"/>
      <c r="R293" s="126"/>
    </row>
    <row r="294" spans="2:18" ht="15" customHeight="1" x14ac:dyDescent="0.15">
      <c r="B294" s="125"/>
      <c r="R294" s="126"/>
    </row>
    <row r="295" spans="2:18" ht="15" customHeight="1" x14ac:dyDescent="0.15">
      <c r="B295" s="125"/>
      <c r="R295" s="126"/>
    </row>
    <row r="296" spans="2:18" ht="15" customHeight="1" x14ac:dyDescent="0.15">
      <c r="B296" s="125"/>
      <c r="R296" s="126"/>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thickBot="1" x14ac:dyDescent="0.2">
      <c r="B319" s="127"/>
      <c r="C319" s="128"/>
      <c r="D319" s="128"/>
      <c r="E319" s="128"/>
      <c r="F319" s="128"/>
      <c r="G319" s="128"/>
      <c r="H319" s="128"/>
      <c r="I319" s="128"/>
      <c r="J319" s="128"/>
      <c r="K319" s="128"/>
      <c r="L319" s="128"/>
      <c r="M319" s="128"/>
      <c r="N319" s="128"/>
      <c r="O319" s="128"/>
      <c r="P319" s="128"/>
      <c r="Q319" s="128"/>
      <c r="R319" s="129"/>
    </row>
    <row r="320" spans="2:18" ht="5" customHeight="1" x14ac:dyDescent="0.15"/>
    <row r="321" spans="1:18" ht="5" customHeight="1" x14ac:dyDescent="0.2">
      <c r="A321" s="50"/>
      <c r="B321" s="51"/>
      <c r="C321" s="51"/>
      <c r="D321" s="51"/>
      <c r="E321" s="51"/>
      <c r="F321" s="51"/>
      <c r="G321" s="51"/>
      <c r="H321" s="51"/>
      <c r="I321" s="51"/>
      <c r="J321" s="51"/>
      <c r="K321" s="52"/>
      <c r="L321" s="53"/>
      <c r="M321" s="53"/>
      <c r="N321" s="53"/>
      <c r="O321" s="53"/>
      <c r="P321" s="51"/>
      <c r="Q321" s="51"/>
      <c r="R321" s="51"/>
    </row>
    <row r="322" spans="1:18" ht="5" customHeight="1" x14ac:dyDescent="0.15"/>
    <row r="323" spans="1:18" s="143" customFormat="1" ht="25" customHeight="1" thickBot="1" x14ac:dyDescent="0.25">
      <c r="B323" s="339" t="s">
        <v>349</v>
      </c>
      <c r="C323" s="340"/>
      <c r="D323" s="340"/>
      <c r="E323" s="340"/>
      <c r="F323" s="340"/>
      <c r="G323" s="340"/>
      <c r="H323" s="340"/>
      <c r="I323" s="340"/>
      <c r="J323" s="340"/>
      <c r="K323" s="340"/>
      <c r="L323" s="340"/>
      <c r="M323" s="340"/>
      <c r="N323" s="340"/>
      <c r="O323" s="340"/>
      <c r="P323" s="340"/>
      <c r="Q323" s="340"/>
      <c r="R323" s="341"/>
    </row>
    <row r="324" spans="1:18" ht="25" customHeight="1" thickBot="1" x14ac:dyDescent="0.2">
      <c r="B324" s="55"/>
      <c r="L324" s="231" t="s">
        <v>345</v>
      </c>
      <c r="M324" s="232"/>
      <c r="N324" s="232"/>
      <c r="O324" s="233"/>
      <c r="P324" s="288">
        <v>0</v>
      </c>
      <c r="Q324" s="299"/>
      <c r="R324" s="146" t="s">
        <v>342</v>
      </c>
    </row>
    <row r="325" spans="1:18" ht="25" customHeight="1" thickBot="1" x14ac:dyDescent="0.2">
      <c r="B325" s="55"/>
      <c r="L325" s="231" t="s">
        <v>346</v>
      </c>
      <c r="M325" s="232"/>
      <c r="N325" s="232"/>
      <c r="O325" s="233"/>
      <c r="P325" s="288">
        <v>0</v>
      </c>
      <c r="Q325" s="299"/>
      <c r="R325" s="146" t="s">
        <v>342</v>
      </c>
    </row>
    <row r="326" spans="1:18" ht="25" customHeight="1" thickBot="1" x14ac:dyDescent="0.2">
      <c r="B326" s="55"/>
      <c r="L326" s="231" t="s">
        <v>347</v>
      </c>
      <c r="M326" s="232"/>
      <c r="N326" s="232"/>
      <c r="O326" s="233"/>
      <c r="P326" s="288">
        <v>0</v>
      </c>
      <c r="Q326" s="299"/>
      <c r="R326" s="146" t="s">
        <v>342</v>
      </c>
    </row>
    <row r="327" spans="1:18" ht="15" thickBot="1" x14ac:dyDescent="0.2">
      <c r="B327" s="55"/>
      <c r="K327" s="45"/>
      <c r="L327" s="48"/>
      <c r="M327" s="48"/>
      <c r="N327" s="48"/>
    </row>
    <row r="328" spans="1:18" ht="15" thickBot="1" x14ac:dyDescent="0.2">
      <c r="B328" s="58"/>
      <c r="C328" s="58"/>
      <c r="D328" s="58"/>
      <c r="E328" s="58"/>
      <c r="F328" s="262" t="s">
        <v>197</v>
      </c>
      <c r="G328" s="262"/>
      <c r="H328" s="262" t="s">
        <v>84</v>
      </c>
      <c r="I328" s="262"/>
      <c r="K328" s="45"/>
      <c r="L328" s="48"/>
      <c r="M328" s="48"/>
      <c r="N328" s="48"/>
    </row>
    <row r="329" spans="1:18" s="134" customFormat="1" ht="25" customHeight="1" thickTop="1" thickBot="1" x14ac:dyDescent="0.25">
      <c r="A329" s="141"/>
      <c r="B329" s="227" t="s">
        <v>196</v>
      </c>
      <c r="C329" s="228"/>
      <c r="D329" s="228"/>
      <c r="E329" s="332"/>
      <c r="F329" s="229">
        <f>AVERAGE(P324:Q326)</f>
        <v>0</v>
      </c>
      <c r="G329" s="229"/>
      <c r="H329" s="230">
        <f>IF(AVERAGE(P324:Q326)&gt;((MIN(P324:Q326)+20)),MIN(P324:Q326)+20,VLOOKUP(F329,'Datos Aux'!$A$15:$C$33,3,TRUE))</f>
        <v>0</v>
      </c>
      <c r="I329" s="230"/>
      <c r="J329" s="142" t="s">
        <v>86</v>
      </c>
      <c r="K329" s="57">
        <f>120/100*H329</f>
        <v>0</v>
      </c>
      <c r="L329" s="330" t="s">
        <v>348</v>
      </c>
      <c r="M329" s="331"/>
      <c r="N329" s="331"/>
      <c r="O329" s="331"/>
      <c r="P329" s="331"/>
      <c r="Q329" s="331"/>
      <c r="R329" s="331"/>
    </row>
    <row r="330" spans="1:18" customFormat="1" ht="25" customHeight="1" thickTop="1" x14ac:dyDescent="0.2"/>
    <row r="331" spans="1:18" customFormat="1" ht="25" customHeight="1" x14ac:dyDescent="0.2"/>
    <row r="332" spans="1:18" customFormat="1" ht="25" customHeight="1" x14ac:dyDescent="0.2"/>
    <row r="333" spans="1:18" customFormat="1" ht="25" customHeight="1" x14ac:dyDescent="0.2"/>
    <row r="334" spans="1:18" customFormat="1" ht="25" customHeight="1" x14ac:dyDescent="0.2"/>
    <row r="335" spans="1:18" customFormat="1" ht="25" customHeight="1" x14ac:dyDescent="0.2"/>
    <row r="336" spans="1:18" customFormat="1" ht="25" customHeight="1" x14ac:dyDescent="0.2"/>
    <row r="337" customFormat="1" ht="25" customHeight="1" x14ac:dyDescent="0.2"/>
    <row r="338" customFormat="1" ht="25" customHeight="1" x14ac:dyDescent="0.2"/>
    <row r="339" customFormat="1" ht="25" customHeight="1" x14ac:dyDescent="0.2"/>
    <row r="340" customFormat="1" ht="25" customHeight="1" x14ac:dyDescent="0.2"/>
    <row r="341" customFormat="1" ht="25" customHeight="1" x14ac:dyDescent="0.2"/>
    <row r="342" customFormat="1" ht="25" customHeight="1" x14ac:dyDescent="0.2"/>
    <row r="343" customFormat="1" ht="25" customHeight="1" x14ac:dyDescent="0.2"/>
    <row r="344" customFormat="1" ht="25" customHeight="1" x14ac:dyDescent="0.2"/>
    <row r="345" customFormat="1" ht="25" customHeight="1" x14ac:dyDescent="0.2"/>
    <row r="346" customFormat="1" ht="25" customHeight="1" x14ac:dyDescent="0.2"/>
    <row r="347" customFormat="1" ht="25" customHeight="1" x14ac:dyDescent="0.2"/>
    <row r="348" customFormat="1" ht="25" customHeight="1" x14ac:dyDescent="0.2"/>
    <row r="349" customFormat="1" ht="25" customHeight="1" x14ac:dyDescent="0.2"/>
  </sheetData>
  <mergeCells count="92">
    <mergeCell ref="L329:R329"/>
    <mergeCell ref="B329:E329"/>
    <mergeCell ref="B1:R1"/>
    <mergeCell ref="N2:O2"/>
    <mergeCell ref="P2:Q2"/>
    <mergeCell ref="B3:Q3"/>
    <mergeCell ref="B4:R4"/>
    <mergeCell ref="B5:R5"/>
    <mergeCell ref="B323:R323"/>
    <mergeCell ref="A14:D14"/>
    <mergeCell ref="O9:P9"/>
    <mergeCell ref="B16:G16"/>
    <mergeCell ref="B17:I20"/>
    <mergeCell ref="B74:H74"/>
    <mergeCell ref="A165:C165"/>
    <mergeCell ref="E165:F165"/>
    <mergeCell ref="I165:J165"/>
    <mergeCell ref="O165:P165"/>
    <mergeCell ref="A168:D168"/>
    <mergeCell ref="A169:D169"/>
    <mergeCell ref="A117:D117"/>
    <mergeCell ref="A118:D118"/>
    <mergeCell ref="B120:G120"/>
    <mergeCell ref="B121:I124"/>
    <mergeCell ref="B7:R7"/>
    <mergeCell ref="A9:C9"/>
    <mergeCell ref="E9:F9"/>
    <mergeCell ref="I9:J9"/>
    <mergeCell ref="A12:D12"/>
    <mergeCell ref="A13:D13"/>
    <mergeCell ref="F328:G328"/>
    <mergeCell ref="H328:I328"/>
    <mergeCell ref="F329:G329"/>
    <mergeCell ref="H329:I329"/>
    <mergeCell ref="A116:D116"/>
    <mergeCell ref="A64:D64"/>
    <mergeCell ref="A65:D65"/>
    <mergeCell ref="B23:R23"/>
    <mergeCell ref="B22:H22"/>
    <mergeCell ref="A61:C61"/>
    <mergeCell ref="E61:F61"/>
    <mergeCell ref="B276:G276"/>
    <mergeCell ref="B179:R179"/>
    <mergeCell ref="I61:J61"/>
    <mergeCell ref="O61:P61"/>
    <mergeCell ref="A66:D66"/>
    <mergeCell ref="B68:G68"/>
    <mergeCell ref="B69:I72"/>
    <mergeCell ref="B126:H126"/>
    <mergeCell ref="B127:R127"/>
    <mergeCell ref="B75:R75"/>
    <mergeCell ref="A113:C113"/>
    <mergeCell ref="E113:F113"/>
    <mergeCell ref="I113:J113"/>
    <mergeCell ref="O113:P113"/>
    <mergeCell ref="A220:D220"/>
    <mergeCell ref="A221:D221"/>
    <mergeCell ref="A222:D222"/>
    <mergeCell ref="B224:G224"/>
    <mergeCell ref="B225:I228"/>
    <mergeCell ref="P325:Q325"/>
    <mergeCell ref="L326:O326"/>
    <mergeCell ref="P326:Q326"/>
    <mergeCell ref="B25:H25"/>
    <mergeCell ref="B77:H77"/>
    <mergeCell ref="B129:H129"/>
    <mergeCell ref="B233:H233"/>
    <mergeCell ref="B285:H285"/>
    <mergeCell ref="B181:H181"/>
    <mergeCell ref="B231:R231"/>
    <mergeCell ref="A269:C269"/>
    <mergeCell ref="E269:F269"/>
    <mergeCell ref="I269:J269"/>
    <mergeCell ref="O269:P269"/>
    <mergeCell ref="A272:D272"/>
    <mergeCell ref="E217:F217"/>
    <mergeCell ref="A170:D170"/>
    <mergeCell ref="B172:G172"/>
    <mergeCell ref="B173:I176"/>
    <mergeCell ref="B178:H178"/>
    <mergeCell ref="L325:O325"/>
    <mergeCell ref="I217:J217"/>
    <mergeCell ref="O217:P217"/>
    <mergeCell ref="A217:C217"/>
    <mergeCell ref="L324:O324"/>
    <mergeCell ref="P324:Q324"/>
    <mergeCell ref="B230:H230"/>
    <mergeCell ref="A273:D273"/>
    <mergeCell ref="A274:D274"/>
    <mergeCell ref="B277:I280"/>
    <mergeCell ref="B282:H282"/>
    <mergeCell ref="B283:R283"/>
  </mergeCells>
  <conditionalFormatting sqref="H329">
    <cfRule type="cellIs" dxfId="39" priority="81" operator="between">
      <formula>80.1</formula>
      <formula>100</formula>
    </cfRule>
    <cfRule type="cellIs" dxfId="38" priority="82" operator="between">
      <formula>60.1</formula>
      <formula>80</formula>
    </cfRule>
    <cfRule type="cellIs" dxfId="37" priority="83" operator="between">
      <formula>40</formula>
      <formula>60</formula>
    </cfRule>
    <cfRule type="cellIs" dxfId="36" priority="84" operator="between">
      <formula>15</formula>
      <formula>39.9</formula>
    </cfRule>
    <cfRule type="cellIs" dxfId="35" priority="85" operator="between">
      <formula>0</formula>
      <formula>14.9</formula>
    </cfRule>
  </conditionalFormatting>
  <dataValidations count="3">
    <dataValidation allowBlank="1" showInputMessage="1" showErrorMessage="1" promptTitle="Aclaración" prompt="En ningún caso el valor final asignado al factor superará en 20 puntos porcentuales más el atributo peor evaluado." sqref="H329:I329" xr:uid="{C4121B9D-7EAC-4E82-9740-8DA99D9B58D6}"/>
    <dataValidation type="list" allowBlank="1" showInputMessage="1" showErrorMessage="1" promptTitle="Tipo" prompt="Seleccione de esta lista el tipo de indicador que presenta" sqref="E9 E61 E113 E165 E217 E269" xr:uid="{7F811D9E-CA1E-4B9D-944C-A484CDBE3978}">
      <formula1>$T$12:$T$13</formula1>
    </dataValidation>
    <dataValidation type="list" allowBlank="1" showInputMessage="1" showErrorMessage="1" sqref="O9:P9 O61:P61 O113:P113 O165:P165 O217:P217 O269:P269" xr:uid="{A9B2AD42-E57A-44B9-A036-BB3753B95547}">
      <formula1>IF(E9=$T$12,$W$12,$V$12:$V$16)</formula1>
    </dataValidation>
  </dataValidations>
  <pageMargins left="0.25" right="0.25"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B69D-BF48-4122-86A9-DF9144B7F9BB}">
  <dimension ref="A1:W349"/>
  <sheetViews>
    <sheetView topLeftCell="A292" zoomScale="70" zoomScaleNormal="70" workbookViewId="0">
      <selection activeCell="P324" sqref="P324:Q326"/>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3" width="8.6640625" style="55" hidden="1" customWidth="1"/>
    <col min="24" max="16384" width="11.5" style="55"/>
  </cols>
  <sheetData>
    <row r="1" spans="1:23" ht="41.25" customHeight="1" thickTop="1" x14ac:dyDescent="0.15">
      <c r="B1" s="202" t="s">
        <v>198</v>
      </c>
      <c r="C1" s="203"/>
      <c r="D1" s="203"/>
      <c r="E1" s="203"/>
      <c r="F1" s="203"/>
      <c r="G1" s="203"/>
      <c r="H1" s="203"/>
      <c r="I1" s="203"/>
      <c r="J1" s="203"/>
      <c r="K1" s="203"/>
      <c r="L1" s="203"/>
      <c r="M1" s="203"/>
      <c r="N1" s="203"/>
      <c r="O1" s="203"/>
      <c r="P1" s="203"/>
      <c r="Q1" s="203"/>
      <c r="R1" s="204"/>
    </row>
    <row r="2" spans="1:23" s="78"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23" ht="5" customHeight="1" x14ac:dyDescent="0.15">
      <c r="B3" s="333"/>
      <c r="C3" s="309"/>
      <c r="D3" s="309"/>
      <c r="E3" s="309"/>
      <c r="F3" s="309"/>
      <c r="G3" s="309"/>
      <c r="H3" s="309"/>
      <c r="I3" s="309"/>
      <c r="J3" s="309"/>
      <c r="K3" s="309"/>
      <c r="L3" s="309"/>
      <c r="M3" s="309"/>
      <c r="N3" s="309"/>
      <c r="O3" s="309"/>
      <c r="P3" s="309"/>
      <c r="Q3" s="309"/>
      <c r="R3" s="79"/>
    </row>
    <row r="4" spans="1:23" s="81" customFormat="1" ht="17.25" customHeight="1" x14ac:dyDescent="0.15">
      <c r="A4" s="80"/>
      <c r="B4" s="300" t="s">
        <v>210</v>
      </c>
      <c r="C4" s="334"/>
      <c r="D4" s="334"/>
      <c r="E4" s="334"/>
      <c r="F4" s="334"/>
      <c r="G4" s="334"/>
      <c r="H4" s="334"/>
      <c r="I4" s="334"/>
      <c r="J4" s="334"/>
      <c r="K4" s="334"/>
      <c r="L4" s="334"/>
      <c r="M4" s="334"/>
      <c r="N4" s="334"/>
      <c r="O4" s="334"/>
      <c r="P4" s="334"/>
      <c r="Q4" s="334"/>
      <c r="R4" s="335"/>
    </row>
    <row r="5" spans="1:23" ht="90.75" customHeight="1" x14ac:dyDescent="0.15">
      <c r="B5" s="336" t="s">
        <v>211</v>
      </c>
      <c r="C5" s="337"/>
      <c r="D5" s="337"/>
      <c r="E5" s="337"/>
      <c r="F5" s="337"/>
      <c r="G5" s="337"/>
      <c r="H5" s="337"/>
      <c r="I5" s="337"/>
      <c r="J5" s="337"/>
      <c r="K5" s="337"/>
      <c r="L5" s="337"/>
      <c r="M5" s="337"/>
      <c r="N5" s="337"/>
      <c r="O5" s="337"/>
      <c r="P5" s="337"/>
      <c r="Q5" s="337"/>
      <c r="R5" s="338"/>
    </row>
    <row r="6" spans="1:23" ht="5" customHeight="1" x14ac:dyDescent="0.15"/>
    <row r="7" spans="1:23" ht="80.25" customHeight="1" x14ac:dyDescent="0.15">
      <c r="A7" s="55"/>
      <c r="B7" s="329" t="s">
        <v>279</v>
      </c>
      <c r="C7" s="329"/>
      <c r="D7" s="329"/>
      <c r="E7" s="329"/>
      <c r="F7" s="329"/>
      <c r="G7" s="329"/>
      <c r="H7" s="329"/>
      <c r="I7" s="329"/>
      <c r="J7" s="329"/>
      <c r="K7" s="329"/>
      <c r="L7" s="329"/>
      <c r="M7" s="329"/>
      <c r="N7" s="329"/>
      <c r="O7" s="329"/>
      <c r="P7" s="329"/>
      <c r="Q7" s="329"/>
      <c r="R7" s="329"/>
    </row>
    <row r="8" spans="1:23" ht="5" customHeight="1" thickBot="1" x14ac:dyDescent="0.2">
      <c r="B8" s="82"/>
      <c r="C8" s="82"/>
      <c r="D8" s="82"/>
      <c r="E8" s="82"/>
      <c r="F8" s="82"/>
      <c r="G8" s="82"/>
    </row>
    <row r="9" spans="1:23" ht="20" customHeight="1" thickBot="1" x14ac:dyDescent="0.2">
      <c r="A9" s="320" t="s">
        <v>6</v>
      </c>
      <c r="B9" s="321"/>
      <c r="C9" s="321"/>
      <c r="D9" s="75" t="s">
        <v>201</v>
      </c>
      <c r="E9" s="322" t="s">
        <v>311</v>
      </c>
      <c r="F9" s="323"/>
      <c r="G9" s="131"/>
      <c r="H9" s="75"/>
      <c r="I9" s="324"/>
      <c r="J9" s="324"/>
      <c r="K9" s="131"/>
      <c r="L9" s="75"/>
      <c r="M9" s="85" t="s">
        <v>202</v>
      </c>
      <c r="N9" s="132"/>
      <c r="O9" s="325" t="s">
        <v>313</v>
      </c>
      <c r="P9" s="326"/>
      <c r="Q9" s="75"/>
      <c r="R9" s="76"/>
    </row>
    <row r="10" spans="1:23" ht="5" customHeight="1" thickBot="1" x14ac:dyDescent="0.2">
      <c r="B10" s="55"/>
    </row>
    <row r="11" spans="1:23" ht="20" customHeight="1" thickBot="1" x14ac:dyDescent="0.2">
      <c r="B11" s="55"/>
      <c r="E11" s="86" t="s">
        <v>57</v>
      </c>
      <c r="F11" s="86" t="s">
        <v>58</v>
      </c>
      <c r="G11" s="86" t="s">
        <v>59</v>
      </c>
      <c r="H11" s="86" t="s">
        <v>60</v>
      </c>
      <c r="I11" s="86" t="s">
        <v>61</v>
      </c>
    </row>
    <row r="12" spans="1:23" ht="20" customHeight="1" x14ac:dyDescent="0.15">
      <c r="A12" s="327" t="s">
        <v>7</v>
      </c>
      <c r="B12" s="327"/>
      <c r="C12" s="327"/>
      <c r="D12" s="327"/>
      <c r="E12" s="88">
        <v>3</v>
      </c>
      <c r="F12" s="88">
        <v>5.5</v>
      </c>
      <c r="G12" s="88">
        <v>3</v>
      </c>
      <c r="H12" s="88">
        <v>3</v>
      </c>
      <c r="I12" s="88">
        <v>4</v>
      </c>
      <c r="T12" s="47" t="s">
        <v>311</v>
      </c>
      <c r="V12" s="47" t="s">
        <v>209</v>
      </c>
      <c r="W12" s="47" t="s">
        <v>313</v>
      </c>
    </row>
    <row r="13" spans="1:23" ht="20" customHeight="1" x14ac:dyDescent="0.15">
      <c r="A13" s="328" t="s">
        <v>8</v>
      </c>
      <c r="B13" s="328"/>
      <c r="C13" s="328"/>
      <c r="D13" s="328"/>
      <c r="E13" s="89">
        <v>5</v>
      </c>
      <c r="F13" s="89">
        <v>4</v>
      </c>
      <c r="G13" s="89">
        <v>5</v>
      </c>
      <c r="H13" s="89">
        <v>5</v>
      </c>
      <c r="I13" s="89">
        <v>5</v>
      </c>
      <c r="T13" s="47" t="s">
        <v>312</v>
      </c>
      <c r="V13" s="47" t="s">
        <v>208</v>
      </c>
      <c r="W13" s="29"/>
    </row>
    <row r="14" spans="1:23" ht="20" customHeight="1" thickBot="1" x14ac:dyDescent="0.2">
      <c r="A14" s="301" t="s">
        <v>9</v>
      </c>
      <c r="B14" s="301"/>
      <c r="C14" s="301"/>
      <c r="D14" s="301"/>
      <c r="E14" s="90">
        <v>2</v>
      </c>
      <c r="F14" s="90">
        <v>2</v>
      </c>
      <c r="G14" s="90">
        <v>10</v>
      </c>
      <c r="H14" s="90">
        <v>2</v>
      </c>
      <c r="I14" s="90">
        <v>3</v>
      </c>
      <c r="V14" s="47" t="s">
        <v>205</v>
      </c>
      <c r="W14" s="29"/>
    </row>
    <row r="15" spans="1:23" ht="5" customHeight="1" thickBot="1" x14ac:dyDescent="0.2">
      <c r="B15" s="55"/>
      <c r="V15" s="47" t="s">
        <v>207</v>
      </c>
      <c r="W15" s="29"/>
    </row>
    <row r="16" spans="1:23" ht="20" customHeight="1" thickBot="1" x14ac:dyDescent="0.2">
      <c r="B16" s="302" t="s">
        <v>11</v>
      </c>
      <c r="C16" s="303"/>
      <c r="D16" s="303"/>
      <c r="E16" s="303"/>
      <c r="F16" s="303"/>
      <c r="G16" s="304"/>
      <c r="V16" s="47" t="s">
        <v>206</v>
      </c>
      <c r="W16" s="29"/>
    </row>
    <row r="17" spans="2:20" ht="20" customHeight="1" x14ac:dyDescent="0.15">
      <c r="B17" s="305"/>
      <c r="C17" s="306"/>
      <c r="D17" s="306"/>
      <c r="E17" s="306"/>
      <c r="F17" s="306"/>
      <c r="G17" s="306"/>
      <c r="H17" s="306"/>
      <c r="I17" s="307"/>
    </row>
    <row r="18" spans="2:20" ht="20" customHeight="1" x14ac:dyDescent="0.15">
      <c r="B18" s="308"/>
      <c r="C18" s="309"/>
      <c r="D18" s="309"/>
      <c r="E18" s="309"/>
      <c r="F18" s="309"/>
      <c r="G18" s="309"/>
      <c r="H18" s="309"/>
      <c r="I18" s="310"/>
    </row>
    <row r="19" spans="2:20" ht="20" customHeight="1" x14ac:dyDescent="0.2">
      <c r="B19" s="308"/>
      <c r="C19" s="309"/>
      <c r="D19" s="309"/>
      <c r="E19" s="309"/>
      <c r="F19" s="309"/>
      <c r="G19" s="309"/>
      <c r="H19" s="309"/>
      <c r="I19" s="310"/>
      <c r="T19" s="54"/>
    </row>
    <row r="20" spans="2:20" ht="20" customHeight="1" thickBot="1" x14ac:dyDescent="0.2">
      <c r="B20" s="311"/>
      <c r="C20" s="312"/>
      <c r="D20" s="312"/>
      <c r="E20" s="312"/>
      <c r="F20" s="312"/>
      <c r="G20" s="312"/>
      <c r="H20" s="312"/>
      <c r="I20" s="313"/>
    </row>
    <row r="21" spans="2:20" ht="5" customHeight="1" thickBot="1" x14ac:dyDescent="0.2">
      <c r="B21" s="87"/>
      <c r="C21" s="87"/>
      <c r="D21" s="87"/>
      <c r="E21" s="87"/>
      <c r="F21" s="87"/>
      <c r="G21" s="87"/>
      <c r="H21" s="87"/>
      <c r="I21" s="87"/>
    </row>
    <row r="22" spans="2:20" ht="20" customHeight="1" thickBot="1" x14ac:dyDescent="0.2">
      <c r="B22" s="314" t="s">
        <v>10</v>
      </c>
      <c r="C22" s="315"/>
      <c r="D22" s="315"/>
      <c r="E22" s="315"/>
      <c r="F22" s="315"/>
      <c r="G22" s="315"/>
      <c r="H22" s="316"/>
    </row>
    <row r="23" spans="2:20" ht="60" customHeight="1" thickBot="1" x14ac:dyDescent="0.2">
      <c r="B23" s="317"/>
      <c r="C23" s="318"/>
      <c r="D23" s="318"/>
      <c r="E23" s="318"/>
      <c r="F23" s="318"/>
      <c r="G23" s="318"/>
      <c r="H23" s="318"/>
      <c r="I23" s="318"/>
      <c r="J23" s="318"/>
      <c r="K23" s="318"/>
      <c r="L23" s="318"/>
      <c r="M23" s="318"/>
      <c r="N23" s="318"/>
      <c r="O23" s="318"/>
      <c r="P23" s="318"/>
      <c r="Q23" s="318"/>
      <c r="R23" s="319"/>
    </row>
    <row r="24" spans="2:20" ht="5" customHeight="1" thickBot="1" x14ac:dyDescent="0.2"/>
    <row r="25" spans="2:20" ht="15" customHeight="1" thickBot="1" x14ac:dyDescent="0.2">
      <c r="B25" s="302" t="s">
        <v>280</v>
      </c>
      <c r="C25" s="303"/>
      <c r="D25" s="303"/>
      <c r="E25" s="303"/>
      <c r="F25" s="303"/>
      <c r="G25" s="303"/>
      <c r="H25" s="304"/>
    </row>
    <row r="26" spans="2:20" ht="15" customHeight="1" x14ac:dyDescent="0.15">
      <c r="B26" s="124"/>
      <c r="C26" s="113"/>
      <c r="D26" s="113"/>
      <c r="E26" s="113"/>
      <c r="F26" s="113"/>
      <c r="G26" s="113"/>
      <c r="H26" s="113"/>
      <c r="I26" s="113"/>
      <c r="J26" s="113"/>
      <c r="K26" s="113"/>
      <c r="L26" s="113"/>
      <c r="M26" s="113"/>
      <c r="N26" s="113"/>
      <c r="O26" s="113"/>
      <c r="P26" s="113"/>
      <c r="Q26" s="113"/>
      <c r="R26" s="114"/>
    </row>
    <row r="27" spans="2:20" ht="15" customHeight="1" x14ac:dyDescent="0.15">
      <c r="B27" s="125"/>
      <c r="R27" s="126"/>
    </row>
    <row r="28" spans="2:20" ht="15" customHeight="1" x14ac:dyDescent="0.15">
      <c r="B28" s="125"/>
      <c r="R28" s="126"/>
    </row>
    <row r="29" spans="2:20" ht="15" customHeight="1" x14ac:dyDescent="0.15">
      <c r="B29" s="125"/>
      <c r="R29" s="126"/>
    </row>
    <row r="30" spans="2:20" ht="15" customHeight="1" x14ac:dyDescent="0.15">
      <c r="B30" s="125"/>
      <c r="R30" s="126"/>
    </row>
    <row r="31" spans="2:20" ht="15" customHeight="1" x14ac:dyDescent="0.15">
      <c r="B31" s="125"/>
      <c r="R31" s="126"/>
    </row>
    <row r="32" spans="2:20"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10" customHeight="1" thickBot="1" x14ac:dyDescent="0.2"/>
    <row r="61" spans="1:18" ht="20" customHeight="1" thickBot="1" x14ac:dyDescent="0.2">
      <c r="A61" s="320" t="s">
        <v>12</v>
      </c>
      <c r="B61" s="321"/>
      <c r="C61" s="321"/>
      <c r="D61" s="75" t="s">
        <v>201</v>
      </c>
      <c r="E61" s="322" t="s">
        <v>311</v>
      </c>
      <c r="F61" s="323"/>
      <c r="G61" s="131"/>
      <c r="H61" s="75"/>
      <c r="I61" s="324"/>
      <c r="J61" s="324"/>
      <c r="K61" s="131"/>
      <c r="L61" s="75"/>
      <c r="M61" s="85" t="s">
        <v>202</v>
      </c>
      <c r="N61" s="132"/>
      <c r="O61" s="325" t="s">
        <v>313</v>
      </c>
      <c r="P61" s="326"/>
      <c r="Q61" s="75"/>
      <c r="R61" s="76"/>
    </row>
    <row r="62" spans="1:18" ht="5" customHeight="1" thickBot="1" x14ac:dyDescent="0.2">
      <c r="B62" s="55"/>
    </row>
    <row r="63" spans="1:18" ht="20" customHeight="1" thickBot="1" x14ac:dyDescent="0.2">
      <c r="B63" s="55"/>
      <c r="E63" s="86" t="s">
        <v>57</v>
      </c>
      <c r="F63" s="86" t="s">
        <v>58</v>
      </c>
      <c r="G63" s="86" t="s">
        <v>59</v>
      </c>
      <c r="H63" s="86" t="s">
        <v>60</v>
      </c>
      <c r="I63" s="86" t="s">
        <v>61</v>
      </c>
    </row>
    <row r="64" spans="1:18" ht="20" customHeight="1" x14ac:dyDescent="0.15">
      <c r="A64" s="327" t="s">
        <v>7</v>
      </c>
      <c r="B64" s="327"/>
      <c r="C64" s="327"/>
      <c r="D64" s="327"/>
      <c r="E64" s="88">
        <v>6</v>
      </c>
      <c r="F64" s="88">
        <v>5.5</v>
      </c>
      <c r="G64" s="88">
        <v>5</v>
      </c>
      <c r="H64" s="88">
        <v>6</v>
      </c>
      <c r="I64" s="88">
        <v>3</v>
      </c>
    </row>
    <row r="65" spans="1:20" ht="20" customHeight="1" x14ac:dyDescent="0.15">
      <c r="A65" s="328" t="s">
        <v>8</v>
      </c>
      <c r="B65" s="328"/>
      <c r="C65" s="328"/>
      <c r="D65" s="328"/>
      <c r="E65" s="89">
        <v>5</v>
      </c>
      <c r="F65" s="89">
        <v>5</v>
      </c>
      <c r="G65" s="89">
        <v>7</v>
      </c>
      <c r="H65" s="89">
        <v>2</v>
      </c>
      <c r="I65" s="89">
        <v>7</v>
      </c>
    </row>
    <row r="66" spans="1:20" ht="20" customHeight="1" thickBot="1" x14ac:dyDescent="0.2">
      <c r="A66" s="301" t="s">
        <v>9</v>
      </c>
      <c r="B66" s="301"/>
      <c r="C66" s="301"/>
      <c r="D66" s="301"/>
      <c r="E66" s="90">
        <v>4</v>
      </c>
      <c r="F66" s="90">
        <v>1</v>
      </c>
      <c r="G66" s="90">
        <v>5</v>
      </c>
      <c r="H66" s="90">
        <v>3</v>
      </c>
      <c r="I66" s="90">
        <v>4</v>
      </c>
    </row>
    <row r="67" spans="1:20" ht="5" customHeight="1" thickBot="1" x14ac:dyDescent="0.2">
      <c r="B67" s="55"/>
    </row>
    <row r="68" spans="1:20" ht="20" customHeight="1" thickBot="1" x14ac:dyDescent="0.2">
      <c r="B68" s="302" t="s">
        <v>11</v>
      </c>
      <c r="C68" s="303"/>
      <c r="D68" s="303"/>
      <c r="E68" s="303"/>
      <c r="F68" s="303"/>
      <c r="G68" s="304"/>
    </row>
    <row r="69" spans="1:20" ht="20" customHeight="1" x14ac:dyDescent="0.15">
      <c r="B69" s="305"/>
      <c r="C69" s="306"/>
      <c r="D69" s="306"/>
      <c r="E69" s="306"/>
      <c r="F69" s="306"/>
      <c r="G69" s="306"/>
      <c r="H69" s="306"/>
      <c r="I69" s="307"/>
    </row>
    <row r="70" spans="1:20" ht="20" customHeight="1" x14ac:dyDescent="0.15">
      <c r="B70" s="308"/>
      <c r="C70" s="309"/>
      <c r="D70" s="309"/>
      <c r="E70" s="309"/>
      <c r="F70" s="309"/>
      <c r="G70" s="309"/>
      <c r="H70" s="309"/>
      <c r="I70" s="310"/>
    </row>
    <row r="71" spans="1:20" ht="20" customHeight="1" x14ac:dyDescent="0.2">
      <c r="B71" s="308"/>
      <c r="C71" s="309"/>
      <c r="D71" s="309"/>
      <c r="E71" s="309"/>
      <c r="F71" s="309"/>
      <c r="G71" s="309"/>
      <c r="H71" s="309"/>
      <c r="I71" s="310"/>
      <c r="T71" s="54"/>
    </row>
    <row r="72" spans="1:20" ht="20" customHeight="1" thickBot="1" x14ac:dyDescent="0.2">
      <c r="B72" s="311"/>
      <c r="C72" s="312"/>
      <c r="D72" s="312"/>
      <c r="E72" s="312"/>
      <c r="F72" s="312"/>
      <c r="G72" s="312"/>
      <c r="H72" s="312"/>
      <c r="I72" s="313"/>
    </row>
    <row r="73" spans="1:20" ht="5" customHeight="1" thickBot="1" x14ac:dyDescent="0.2">
      <c r="B73" s="87"/>
      <c r="C73" s="87"/>
      <c r="D73" s="87"/>
      <c r="E73" s="87"/>
      <c r="F73" s="87"/>
      <c r="G73" s="87"/>
      <c r="H73" s="87"/>
      <c r="I73" s="87"/>
    </row>
    <row r="74" spans="1:20" ht="20" customHeight="1" thickBot="1" x14ac:dyDescent="0.2">
      <c r="B74" s="314" t="s">
        <v>10</v>
      </c>
      <c r="C74" s="315"/>
      <c r="D74" s="315"/>
      <c r="E74" s="315"/>
      <c r="F74" s="315"/>
      <c r="G74" s="315"/>
      <c r="H74" s="316"/>
    </row>
    <row r="75" spans="1:20" ht="60" customHeight="1" thickBot="1" x14ac:dyDescent="0.2">
      <c r="B75" s="317"/>
      <c r="C75" s="318"/>
      <c r="D75" s="318"/>
      <c r="E75" s="318"/>
      <c r="F75" s="318"/>
      <c r="G75" s="318"/>
      <c r="H75" s="318"/>
      <c r="I75" s="318"/>
      <c r="J75" s="318"/>
      <c r="K75" s="318"/>
      <c r="L75" s="318"/>
      <c r="M75" s="318"/>
      <c r="N75" s="318"/>
      <c r="O75" s="318"/>
      <c r="P75" s="318"/>
      <c r="Q75" s="318"/>
      <c r="R75" s="319"/>
    </row>
    <row r="76" spans="1:20" ht="5" customHeight="1" thickBot="1" x14ac:dyDescent="0.2"/>
    <row r="77" spans="1:20" ht="15" customHeight="1" thickBot="1" x14ac:dyDescent="0.2">
      <c r="B77" s="302" t="s">
        <v>280</v>
      </c>
      <c r="C77" s="303"/>
      <c r="D77" s="303"/>
      <c r="E77" s="303"/>
      <c r="F77" s="303"/>
      <c r="G77" s="303"/>
      <c r="H77" s="304"/>
    </row>
    <row r="78" spans="1:20" ht="15" customHeight="1" x14ac:dyDescent="0.15">
      <c r="B78" s="124"/>
      <c r="C78" s="113"/>
      <c r="D78" s="113"/>
      <c r="E78" s="113"/>
      <c r="F78" s="113"/>
      <c r="G78" s="113"/>
      <c r="H78" s="113"/>
      <c r="I78" s="113"/>
      <c r="J78" s="113"/>
      <c r="K78" s="113"/>
      <c r="L78" s="113"/>
      <c r="M78" s="113"/>
      <c r="N78" s="113"/>
      <c r="O78" s="113"/>
      <c r="P78" s="113"/>
      <c r="Q78" s="113"/>
      <c r="R78" s="114"/>
    </row>
    <row r="79" spans="1:20" ht="15" customHeight="1" x14ac:dyDescent="0.15">
      <c r="B79" s="125"/>
      <c r="R79" s="126"/>
    </row>
    <row r="80" spans="1:20" ht="15" customHeight="1" x14ac:dyDescent="0.15">
      <c r="B80" s="125"/>
      <c r="R80" s="126"/>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thickBot="1" x14ac:dyDescent="0.2">
      <c r="B111" s="127"/>
      <c r="C111" s="128"/>
      <c r="D111" s="128"/>
      <c r="E111" s="128"/>
      <c r="F111" s="128"/>
      <c r="G111" s="128"/>
      <c r="H111" s="128"/>
      <c r="I111" s="128"/>
      <c r="J111" s="128"/>
      <c r="K111" s="128"/>
      <c r="L111" s="128"/>
      <c r="M111" s="128"/>
      <c r="N111" s="128"/>
      <c r="O111" s="128"/>
      <c r="P111" s="128"/>
      <c r="Q111" s="128"/>
      <c r="R111" s="129"/>
    </row>
    <row r="112" spans="2:18" ht="10" customHeight="1" thickBot="1" x14ac:dyDescent="0.2"/>
    <row r="113" spans="1:18" ht="20" customHeight="1" thickBot="1" x14ac:dyDescent="0.2">
      <c r="A113" s="320" t="s">
        <v>13</v>
      </c>
      <c r="B113" s="321"/>
      <c r="C113" s="321"/>
      <c r="D113" s="75" t="s">
        <v>201</v>
      </c>
      <c r="E113" s="322" t="s">
        <v>311</v>
      </c>
      <c r="F113" s="323"/>
      <c r="G113" s="131"/>
      <c r="H113" s="75"/>
      <c r="I113" s="324"/>
      <c r="J113" s="324"/>
      <c r="K113" s="131"/>
      <c r="L113" s="75"/>
      <c r="M113" s="85" t="s">
        <v>202</v>
      </c>
      <c r="N113" s="132"/>
      <c r="O113" s="325" t="s">
        <v>313</v>
      </c>
      <c r="P113" s="326"/>
      <c r="Q113" s="75"/>
      <c r="R113" s="76"/>
    </row>
    <row r="114" spans="1:18" ht="5" customHeight="1" thickBot="1" x14ac:dyDescent="0.2">
      <c r="B114" s="55"/>
    </row>
    <row r="115" spans="1:18" ht="20" customHeight="1" thickBot="1" x14ac:dyDescent="0.2">
      <c r="B115" s="55"/>
      <c r="E115" s="86" t="s">
        <v>57</v>
      </c>
      <c r="F115" s="86" t="s">
        <v>58</v>
      </c>
      <c r="G115" s="86" t="s">
        <v>59</v>
      </c>
      <c r="H115" s="86" t="s">
        <v>60</v>
      </c>
      <c r="I115" s="86" t="s">
        <v>61</v>
      </c>
    </row>
    <row r="116" spans="1:18" ht="20" customHeight="1" x14ac:dyDescent="0.15">
      <c r="A116" s="327" t="s">
        <v>7</v>
      </c>
      <c r="B116" s="327"/>
      <c r="C116" s="327"/>
      <c r="D116" s="327"/>
      <c r="E116" s="88">
        <v>6</v>
      </c>
      <c r="F116" s="88">
        <v>5.5</v>
      </c>
      <c r="G116" s="88">
        <v>5</v>
      </c>
      <c r="H116" s="88">
        <v>3</v>
      </c>
      <c r="I116" s="88">
        <v>3</v>
      </c>
    </row>
    <row r="117" spans="1:18" ht="20" customHeight="1" x14ac:dyDescent="0.15">
      <c r="A117" s="328" t="s">
        <v>8</v>
      </c>
      <c r="B117" s="328"/>
      <c r="C117" s="328"/>
      <c r="D117" s="328"/>
      <c r="E117" s="89">
        <v>5</v>
      </c>
      <c r="F117" s="89">
        <v>5</v>
      </c>
      <c r="G117" s="89">
        <v>7</v>
      </c>
      <c r="H117" s="89">
        <v>2</v>
      </c>
      <c r="I117" s="89">
        <v>7</v>
      </c>
    </row>
    <row r="118" spans="1:18" ht="20" customHeight="1" thickBot="1" x14ac:dyDescent="0.2">
      <c r="A118" s="301" t="s">
        <v>9</v>
      </c>
      <c r="B118" s="301"/>
      <c r="C118" s="301"/>
      <c r="D118" s="301"/>
      <c r="E118" s="90">
        <v>4</v>
      </c>
      <c r="F118" s="90">
        <v>1</v>
      </c>
      <c r="G118" s="90">
        <v>5</v>
      </c>
      <c r="H118" s="90">
        <v>4</v>
      </c>
      <c r="I118" s="90">
        <v>4</v>
      </c>
    </row>
    <row r="119" spans="1:18" ht="5" customHeight="1" thickBot="1" x14ac:dyDescent="0.2">
      <c r="B119" s="55"/>
    </row>
    <row r="120" spans="1:18" ht="20" customHeight="1" thickBot="1" x14ac:dyDescent="0.2">
      <c r="B120" s="302" t="s">
        <v>11</v>
      </c>
      <c r="C120" s="303"/>
      <c r="D120" s="303"/>
      <c r="E120" s="303"/>
      <c r="F120" s="303"/>
      <c r="G120" s="304"/>
    </row>
    <row r="121" spans="1:18" ht="20" customHeight="1" x14ac:dyDescent="0.15">
      <c r="B121" s="305"/>
      <c r="C121" s="306"/>
      <c r="D121" s="306"/>
      <c r="E121" s="306"/>
      <c r="F121" s="306"/>
      <c r="G121" s="306"/>
      <c r="H121" s="306"/>
      <c r="I121" s="307"/>
    </row>
    <row r="122" spans="1:18" ht="20" customHeight="1" x14ac:dyDescent="0.15">
      <c r="B122" s="308"/>
      <c r="C122" s="309"/>
      <c r="D122" s="309"/>
      <c r="E122" s="309"/>
      <c r="F122" s="309"/>
      <c r="G122" s="309"/>
      <c r="H122" s="309"/>
      <c r="I122" s="310"/>
    </row>
    <row r="123" spans="1:18" ht="20" customHeight="1" x14ac:dyDescent="0.15">
      <c r="B123" s="308"/>
      <c r="C123" s="309"/>
      <c r="D123" s="309"/>
      <c r="E123" s="309"/>
      <c r="F123" s="309"/>
      <c r="G123" s="309"/>
      <c r="H123" s="309"/>
      <c r="I123" s="310"/>
    </row>
    <row r="124" spans="1:18" ht="20" customHeight="1" thickBot="1" x14ac:dyDescent="0.2">
      <c r="B124" s="311"/>
      <c r="C124" s="312"/>
      <c r="D124" s="312"/>
      <c r="E124" s="312"/>
      <c r="F124" s="312"/>
      <c r="G124" s="312"/>
      <c r="H124" s="312"/>
      <c r="I124" s="313"/>
    </row>
    <row r="125" spans="1:18" ht="5" customHeight="1" thickBot="1" x14ac:dyDescent="0.2">
      <c r="B125" s="87"/>
      <c r="C125" s="87"/>
      <c r="D125" s="87"/>
      <c r="E125" s="87"/>
      <c r="F125" s="87"/>
      <c r="G125" s="87"/>
      <c r="H125" s="87"/>
      <c r="I125" s="87"/>
    </row>
    <row r="126" spans="1:18" ht="20" customHeight="1" thickBot="1" x14ac:dyDescent="0.2">
      <c r="B126" s="314" t="s">
        <v>10</v>
      </c>
      <c r="C126" s="315"/>
      <c r="D126" s="315"/>
      <c r="E126" s="315"/>
      <c r="F126" s="315"/>
      <c r="G126" s="315"/>
      <c r="H126" s="316"/>
    </row>
    <row r="127" spans="1:18" ht="60" customHeight="1" thickBot="1" x14ac:dyDescent="0.2">
      <c r="B127" s="317"/>
      <c r="C127" s="318"/>
      <c r="D127" s="318"/>
      <c r="E127" s="318"/>
      <c r="F127" s="318"/>
      <c r="G127" s="318"/>
      <c r="H127" s="318"/>
      <c r="I127" s="318"/>
      <c r="J127" s="318"/>
      <c r="K127" s="318"/>
      <c r="L127" s="318"/>
      <c r="M127" s="318"/>
      <c r="N127" s="318"/>
      <c r="O127" s="318"/>
      <c r="P127" s="318"/>
      <c r="Q127" s="318"/>
      <c r="R127" s="319"/>
    </row>
    <row r="128" spans="1:18" ht="5" customHeight="1" thickBot="1" x14ac:dyDescent="0.2"/>
    <row r="129" spans="2:18" ht="15" customHeight="1" thickBot="1" x14ac:dyDescent="0.2">
      <c r="B129" s="302" t="s">
        <v>280</v>
      </c>
      <c r="C129" s="303"/>
      <c r="D129" s="303"/>
      <c r="E129" s="303"/>
      <c r="F129" s="303"/>
      <c r="G129" s="303"/>
      <c r="H129" s="304"/>
    </row>
    <row r="130" spans="2:18" ht="15" customHeight="1" x14ac:dyDescent="0.15">
      <c r="B130" s="124"/>
      <c r="C130" s="113"/>
      <c r="D130" s="113"/>
      <c r="E130" s="113"/>
      <c r="F130" s="113"/>
      <c r="G130" s="113"/>
      <c r="H130" s="113"/>
      <c r="I130" s="113"/>
      <c r="J130" s="113"/>
      <c r="K130" s="113"/>
      <c r="L130" s="113"/>
      <c r="M130" s="113"/>
      <c r="N130" s="113"/>
      <c r="O130" s="113"/>
      <c r="P130" s="113"/>
      <c r="Q130" s="113"/>
      <c r="R130" s="114"/>
    </row>
    <row r="131" spans="2:18" ht="15" customHeight="1" x14ac:dyDescent="0.15">
      <c r="B131" s="125"/>
      <c r="R131" s="126"/>
    </row>
    <row r="132" spans="2:18" ht="15" customHeight="1" x14ac:dyDescent="0.15">
      <c r="B132" s="125"/>
      <c r="R132" s="126"/>
    </row>
    <row r="133" spans="2:18" ht="15" customHeight="1" x14ac:dyDescent="0.15">
      <c r="B133" s="125"/>
      <c r="R133" s="126"/>
    </row>
    <row r="134" spans="2:18" ht="15" customHeight="1" x14ac:dyDescent="0.15">
      <c r="B134" s="125"/>
      <c r="R134" s="126"/>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thickBot="1" x14ac:dyDescent="0.2">
      <c r="B163" s="127"/>
      <c r="C163" s="128"/>
      <c r="D163" s="128"/>
      <c r="E163" s="128"/>
      <c r="F163" s="128"/>
      <c r="G163" s="128"/>
      <c r="H163" s="128"/>
      <c r="I163" s="128"/>
      <c r="J163" s="128"/>
      <c r="K163" s="128"/>
      <c r="L163" s="128"/>
      <c r="M163" s="128"/>
      <c r="N163" s="128"/>
      <c r="O163" s="128"/>
      <c r="P163" s="128"/>
      <c r="Q163" s="128"/>
      <c r="R163" s="129"/>
    </row>
    <row r="164" spans="1:18" ht="10" customHeight="1" thickBot="1" x14ac:dyDescent="0.2"/>
    <row r="165" spans="1:18" ht="20" customHeight="1" thickBot="1" x14ac:dyDescent="0.2">
      <c r="A165" s="320" t="s">
        <v>14</v>
      </c>
      <c r="B165" s="321"/>
      <c r="C165" s="321"/>
      <c r="D165" s="75" t="s">
        <v>201</v>
      </c>
      <c r="E165" s="322" t="s">
        <v>311</v>
      </c>
      <c r="F165" s="323"/>
      <c r="G165" s="131"/>
      <c r="H165" s="75"/>
      <c r="I165" s="324"/>
      <c r="J165" s="324"/>
      <c r="K165" s="131"/>
      <c r="L165" s="75"/>
      <c r="M165" s="85" t="s">
        <v>202</v>
      </c>
      <c r="N165" s="132"/>
      <c r="O165" s="325" t="s">
        <v>313</v>
      </c>
      <c r="P165" s="326"/>
      <c r="Q165" s="75"/>
      <c r="R165" s="76"/>
    </row>
    <row r="166" spans="1:18" ht="5" customHeight="1" thickBot="1" x14ac:dyDescent="0.2">
      <c r="B166" s="55"/>
    </row>
    <row r="167" spans="1:18" ht="20" customHeight="1" thickBot="1" x14ac:dyDescent="0.2">
      <c r="B167" s="55"/>
      <c r="E167" s="86" t="s">
        <v>57</v>
      </c>
      <c r="F167" s="86" t="s">
        <v>58</v>
      </c>
      <c r="G167" s="86" t="s">
        <v>59</v>
      </c>
      <c r="H167" s="86" t="s">
        <v>60</v>
      </c>
      <c r="I167" s="86" t="s">
        <v>61</v>
      </c>
    </row>
    <row r="168" spans="1:18" ht="20" customHeight="1" x14ac:dyDescent="0.15">
      <c r="A168" s="327" t="s">
        <v>7</v>
      </c>
      <c r="B168" s="327"/>
      <c r="C168" s="327"/>
      <c r="D168" s="327"/>
      <c r="E168" s="88">
        <v>6</v>
      </c>
      <c r="F168" s="88">
        <v>1</v>
      </c>
      <c r="G168" s="88">
        <v>3</v>
      </c>
      <c r="H168" s="88">
        <v>3</v>
      </c>
      <c r="I168" s="88">
        <v>4</v>
      </c>
    </row>
    <row r="169" spans="1:18" ht="20" customHeight="1" x14ac:dyDescent="0.15">
      <c r="A169" s="328" t="s">
        <v>8</v>
      </c>
      <c r="B169" s="328"/>
      <c r="C169" s="328"/>
      <c r="D169" s="328"/>
      <c r="E169" s="89">
        <v>5</v>
      </c>
      <c r="F169" s="89">
        <v>4</v>
      </c>
      <c r="G169" s="89">
        <v>7</v>
      </c>
      <c r="H169" s="89">
        <v>5</v>
      </c>
      <c r="I169" s="89">
        <v>5</v>
      </c>
    </row>
    <row r="170" spans="1:18" ht="20" customHeight="1" thickBot="1" x14ac:dyDescent="0.2">
      <c r="A170" s="301" t="s">
        <v>9</v>
      </c>
      <c r="B170" s="301"/>
      <c r="C170" s="301"/>
      <c r="D170" s="301"/>
      <c r="E170" s="90">
        <v>2</v>
      </c>
      <c r="F170" s="90">
        <v>3</v>
      </c>
      <c r="G170" s="90">
        <v>3</v>
      </c>
      <c r="H170" s="90">
        <v>2</v>
      </c>
      <c r="I170" s="90">
        <v>3</v>
      </c>
    </row>
    <row r="171" spans="1:18" ht="5" customHeight="1" thickBot="1" x14ac:dyDescent="0.2">
      <c r="B171" s="55"/>
    </row>
    <row r="172" spans="1:18" ht="20" customHeight="1" thickBot="1" x14ac:dyDescent="0.2">
      <c r="B172" s="302" t="s">
        <v>11</v>
      </c>
      <c r="C172" s="303"/>
      <c r="D172" s="303"/>
      <c r="E172" s="303"/>
      <c r="F172" s="303"/>
      <c r="G172" s="304"/>
    </row>
    <row r="173" spans="1:18" ht="20" customHeight="1" x14ac:dyDescent="0.15">
      <c r="B173" s="305"/>
      <c r="C173" s="306"/>
      <c r="D173" s="306"/>
      <c r="E173" s="306"/>
      <c r="F173" s="306"/>
      <c r="G173" s="306"/>
      <c r="H173" s="306"/>
      <c r="I173" s="307"/>
    </row>
    <row r="174" spans="1:18" ht="20" customHeight="1" x14ac:dyDescent="0.15">
      <c r="B174" s="308"/>
      <c r="C174" s="309"/>
      <c r="D174" s="309"/>
      <c r="E174" s="309"/>
      <c r="F174" s="309"/>
      <c r="G174" s="309"/>
      <c r="H174" s="309"/>
      <c r="I174" s="310"/>
    </row>
    <row r="175" spans="1:18" ht="20" customHeight="1" x14ac:dyDescent="0.15">
      <c r="B175" s="308"/>
      <c r="C175" s="309"/>
      <c r="D175" s="309"/>
      <c r="E175" s="309"/>
      <c r="F175" s="309"/>
      <c r="G175" s="309"/>
      <c r="H175" s="309"/>
      <c r="I175" s="310"/>
    </row>
    <row r="176" spans="1:18" ht="20" customHeight="1" thickBot="1" x14ac:dyDescent="0.2">
      <c r="B176" s="311"/>
      <c r="C176" s="312"/>
      <c r="D176" s="312"/>
      <c r="E176" s="312"/>
      <c r="F176" s="312"/>
      <c r="G176" s="312"/>
      <c r="H176" s="312"/>
      <c r="I176" s="313"/>
    </row>
    <row r="177" spans="2:18" ht="5" customHeight="1" thickBot="1" x14ac:dyDescent="0.2">
      <c r="B177" s="87"/>
      <c r="C177" s="87"/>
      <c r="D177" s="87"/>
      <c r="E177" s="87"/>
      <c r="F177" s="87"/>
      <c r="G177" s="87"/>
      <c r="H177" s="87"/>
      <c r="I177" s="87"/>
    </row>
    <row r="178" spans="2:18" ht="20" customHeight="1" thickBot="1" x14ac:dyDescent="0.2">
      <c r="B178" s="314" t="s">
        <v>10</v>
      </c>
      <c r="C178" s="315"/>
      <c r="D178" s="315"/>
      <c r="E178" s="315"/>
      <c r="F178" s="315"/>
      <c r="G178" s="315"/>
      <c r="H178" s="316"/>
    </row>
    <row r="179" spans="2:18" ht="60" customHeight="1" thickBot="1" x14ac:dyDescent="0.2">
      <c r="B179" s="317"/>
      <c r="C179" s="318"/>
      <c r="D179" s="318"/>
      <c r="E179" s="318"/>
      <c r="F179" s="318"/>
      <c r="G179" s="318"/>
      <c r="H179" s="318"/>
      <c r="I179" s="318"/>
      <c r="J179" s="318"/>
      <c r="K179" s="318"/>
      <c r="L179" s="318"/>
      <c r="M179" s="318"/>
      <c r="N179" s="318"/>
      <c r="O179" s="318"/>
      <c r="P179" s="318"/>
      <c r="Q179" s="318"/>
      <c r="R179" s="319"/>
    </row>
    <row r="180" spans="2:18" ht="5" customHeight="1" thickBot="1" x14ac:dyDescent="0.2"/>
    <row r="181" spans="2:18" ht="15" customHeight="1" thickBot="1" x14ac:dyDescent="0.2">
      <c r="B181" s="302" t="s">
        <v>280</v>
      </c>
      <c r="C181" s="303"/>
      <c r="D181" s="303"/>
      <c r="E181" s="303"/>
      <c r="F181" s="303"/>
      <c r="G181" s="303"/>
      <c r="H181" s="304"/>
    </row>
    <row r="182" spans="2:18" ht="15" customHeight="1" x14ac:dyDescent="0.15">
      <c r="B182" s="124"/>
      <c r="C182" s="113"/>
      <c r="D182" s="113"/>
      <c r="E182" s="113"/>
      <c r="F182" s="113"/>
      <c r="G182" s="113"/>
      <c r="H182" s="113"/>
      <c r="I182" s="113"/>
      <c r="J182" s="113"/>
      <c r="K182" s="113"/>
      <c r="L182" s="113"/>
      <c r="M182" s="113"/>
      <c r="N182" s="113"/>
      <c r="O182" s="113"/>
      <c r="P182" s="113"/>
      <c r="Q182" s="113"/>
      <c r="R182" s="114"/>
    </row>
    <row r="183" spans="2:18" ht="15" customHeight="1" x14ac:dyDescent="0.15">
      <c r="B183" s="125"/>
      <c r="R183" s="126"/>
    </row>
    <row r="184" spans="2:18" ht="15" customHeight="1" x14ac:dyDescent="0.15">
      <c r="B184" s="125"/>
      <c r="R184" s="126"/>
    </row>
    <row r="185" spans="2:18" ht="15" customHeight="1" x14ac:dyDescent="0.15">
      <c r="B185" s="125"/>
      <c r="R185" s="126"/>
    </row>
    <row r="186" spans="2:18" ht="15" customHeight="1" x14ac:dyDescent="0.15">
      <c r="B186" s="125"/>
      <c r="R186" s="126"/>
    </row>
    <row r="187" spans="2:18" ht="15" customHeight="1" x14ac:dyDescent="0.15">
      <c r="B187" s="125"/>
      <c r="R187" s="126"/>
    </row>
    <row r="188" spans="2:18" ht="15" customHeight="1" x14ac:dyDescent="0.15">
      <c r="B188" s="125"/>
      <c r="R188" s="126"/>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thickBot="1" x14ac:dyDescent="0.2">
      <c r="B215" s="127"/>
      <c r="C215" s="128"/>
      <c r="D215" s="128"/>
      <c r="E215" s="128"/>
      <c r="F215" s="128"/>
      <c r="G215" s="128"/>
      <c r="H215" s="128"/>
      <c r="I215" s="128"/>
      <c r="J215" s="128"/>
      <c r="K215" s="128"/>
      <c r="L215" s="128"/>
      <c r="M215" s="128"/>
      <c r="N215" s="128"/>
      <c r="O215" s="128"/>
      <c r="P215" s="128"/>
      <c r="Q215" s="128"/>
      <c r="R215" s="129"/>
    </row>
    <row r="216" spans="1:18" ht="10" customHeight="1" thickBot="1" x14ac:dyDescent="0.2"/>
    <row r="217" spans="1:18" ht="20" customHeight="1" thickBot="1" x14ac:dyDescent="0.2">
      <c r="A217" s="320" t="s">
        <v>15</v>
      </c>
      <c r="B217" s="321"/>
      <c r="C217" s="321"/>
      <c r="D217" s="75" t="s">
        <v>201</v>
      </c>
      <c r="E217" s="322" t="s">
        <v>311</v>
      </c>
      <c r="F217" s="323"/>
      <c r="G217" s="131"/>
      <c r="H217" s="75"/>
      <c r="I217" s="324"/>
      <c r="J217" s="324"/>
      <c r="K217" s="131"/>
      <c r="L217" s="75"/>
      <c r="M217" s="85" t="s">
        <v>202</v>
      </c>
      <c r="N217" s="132"/>
      <c r="O217" s="325" t="s">
        <v>313</v>
      </c>
      <c r="P217" s="326"/>
      <c r="Q217" s="75"/>
      <c r="R217" s="76"/>
    </row>
    <row r="218" spans="1:18" ht="5" customHeight="1" thickBot="1" x14ac:dyDescent="0.2">
      <c r="B218" s="55"/>
    </row>
    <row r="219" spans="1:18" ht="20" customHeight="1" thickBot="1" x14ac:dyDescent="0.2">
      <c r="B219" s="55"/>
      <c r="E219" s="86" t="s">
        <v>57</v>
      </c>
      <c r="F219" s="86" t="s">
        <v>58</v>
      </c>
      <c r="G219" s="86" t="s">
        <v>59</v>
      </c>
      <c r="H219" s="86" t="s">
        <v>60</v>
      </c>
      <c r="I219" s="86" t="s">
        <v>61</v>
      </c>
    </row>
    <row r="220" spans="1:18" ht="20" customHeight="1" x14ac:dyDescent="0.15">
      <c r="A220" s="327" t="s">
        <v>7</v>
      </c>
      <c r="B220" s="327"/>
      <c r="C220" s="327"/>
      <c r="D220" s="327"/>
      <c r="E220" s="88">
        <v>6</v>
      </c>
      <c r="F220" s="88">
        <v>5.5</v>
      </c>
      <c r="G220" s="88">
        <v>5</v>
      </c>
      <c r="H220" s="88">
        <v>6</v>
      </c>
      <c r="I220" s="88">
        <v>3</v>
      </c>
    </row>
    <row r="221" spans="1:18" ht="20" customHeight="1" x14ac:dyDescent="0.15">
      <c r="A221" s="328" t="s">
        <v>8</v>
      </c>
      <c r="B221" s="328"/>
      <c r="C221" s="328"/>
      <c r="D221" s="328"/>
      <c r="E221" s="89">
        <v>5</v>
      </c>
      <c r="F221" s="89">
        <v>5</v>
      </c>
      <c r="G221" s="89">
        <v>7</v>
      </c>
      <c r="H221" s="89">
        <v>2</v>
      </c>
      <c r="I221" s="89">
        <v>7</v>
      </c>
    </row>
    <row r="222" spans="1:18" ht="20" customHeight="1" thickBot="1" x14ac:dyDescent="0.2">
      <c r="A222" s="301" t="s">
        <v>9</v>
      </c>
      <c r="B222" s="301"/>
      <c r="C222" s="301"/>
      <c r="D222" s="301"/>
      <c r="E222" s="90">
        <v>4</v>
      </c>
      <c r="F222" s="90">
        <v>1</v>
      </c>
      <c r="G222" s="90">
        <v>5</v>
      </c>
      <c r="H222" s="90">
        <v>3</v>
      </c>
      <c r="I222" s="90">
        <v>4</v>
      </c>
    </row>
    <row r="223" spans="1:18" ht="5" customHeight="1" thickBot="1" x14ac:dyDescent="0.2">
      <c r="B223" s="55"/>
    </row>
    <row r="224" spans="1:18" ht="20" customHeight="1" thickBot="1" x14ac:dyDescent="0.2">
      <c r="B224" s="302" t="s">
        <v>11</v>
      </c>
      <c r="C224" s="303"/>
      <c r="D224" s="303"/>
      <c r="E224" s="303"/>
      <c r="F224" s="303"/>
      <c r="G224" s="304"/>
    </row>
    <row r="225" spans="2:18" ht="20" customHeight="1" x14ac:dyDescent="0.15">
      <c r="B225" s="305"/>
      <c r="C225" s="306"/>
      <c r="D225" s="306"/>
      <c r="E225" s="306"/>
      <c r="F225" s="306"/>
      <c r="G225" s="306"/>
      <c r="H225" s="306"/>
      <c r="I225" s="307"/>
    </row>
    <row r="226" spans="2:18" ht="20" customHeight="1" x14ac:dyDescent="0.15">
      <c r="B226" s="308"/>
      <c r="C226" s="309"/>
      <c r="D226" s="309"/>
      <c r="E226" s="309"/>
      <c r="F226" s="309"/>
      <c r="G226" s="309"/>
      <c r="H226" s="309"/>
      <c r="I226" s="310"/>
    </row>
    <row r="227" spans="2:18" ht="20" customHeight="1" x14ac:dyDescent="0.15">
      <c r="B227" s="308"/>
      <c r="C227" s="309"/>
      <c r="D227" s="309"/>
      <c r="E227" s="309"/>
      <c r="F227" s="309"/>
      <c r="G227" s="309"/>
      <c r="H227" s="309"/>
      <c r="I227" s="310"/>
    </row>
    <row r="228" spans="2:18" ht="20" customHeight="1" thickBot="1" x14ac:dyDescent="0.2">
      <c r="B228" s="311"/>
      <c r="C228" s="312"/>
      <c r="D228" s="312"/>
      <c r="E228" s="312"/>
      <c r="F228" s="312"/>
      <c r="G228" s="312"/>
      <c r="H228" s="312"/>
      <c r="I228" s="313"/>
    </row>
    <row r="229" spans="2:18" ht="5" customHeight="1" thickBot="1" x14ac:dyDescent="0.2">
      <c r="B229" s="87"/>
      <c r="C229" s="87"/>
      <c r="D229" s="87"/>
      <c r="E229" s="87"/>
      <c r="F229" s="87"/>
      <c r="G229" s="87"/>
      <c r="H229" s="87"/>
      <c r="I229" s="87"/>
    </row>
    <row r="230" spans="2:18" ht="20" customHeight="1" thickBot="1" x14ac:dyDescent="0.2">
      <c r="B230" s="314" t="s">
        <v>10</v>
      </c>
      <c r="C230" s="315"/>
      <c r="D230" s="315"/>
      <c r="E230" s="315"/>
      <c r="F230" s="315"/>
      <c r="G230" s="315"/>
      <c r="H230" s="316"/>
    </row>
    <row r="231" spans="2:18" ht="60" customHeight="1" thickBot="1" x14ac:dyDescent="0.2">
      <c r="B231" s="317"/>
      <c r="C231" s="318"/>
      <c r="D231" s="318"/>
      <c r="E231" s="318"/>
      <c r="F231" s="318"/>
      <c r="G231" s="318"/>
      <c r="H231" s="318"/>
      <c r="I231" s="318"/>
      <c r="J231" s="318"/>
      <c r="K231" s="318"/>
      <c r="L231" s="318"/>
      <c r="M231" s="318"/>
      <c r="N231" s="318"/>
      <c r="O231" s="318"/>
      <c r="P231" s="318"/>
      <c r="Q231" s="318"/>
      <c r="R231" s="319"/>
    </row>
    <row r="232" spans="2:18" ht="5" customHeight="1" thickBot="1" x14ac:dyDescent="0.2"/>
    <row r="233" spans="2:18" ht="15" customHeight="1" thickBot="1" x14ac:dyDescent="0.2">
      <c r="B233" s="302" t="s">
        <v>280</v>
      </c>
      <c r="C233" s="303"/>
      <c r="D233" s="303"/>
      <c r="E233" s="303"/>
      <c r="F233" s="303"/>
      <c r="G233" s="303"/>
      <c r="H233" s="304"/>
    </row>
    <row r="234" spans="2:18" ht="15" customHeight="1" x14ac:dyDescent="0.15">
      <c r="B234" s="124"/>
      <c r="C234" s="113"/>
      <c r="D234" s="113"/>
      <c r="E234" s="113"/>
      <c r="F234" s="113"/>
      <c r="G234" s="113"/>
      <c r="H234" s="113"/>
      <c r="I234" s="113"/>
      <c r="J234" s="113"/>
      <c r="K234" s="113"/>
      <c r="L234" s="113"/>
      <c r="M234" s="113"/>
      <c r="N234" s="113"/>
      <c r="O234" s="113"/>
      <c r="P234" s="113"/>
      <c r="Q234" s="113"/>
      <c r="R234" s="114"/>
    </row>
    <row r="235" spans="2:18" ht="15" customHeight="1" x14ac:dyDescent="0.15">
      <c r="B235" s="125"/>
      <c r="R235" s="126"/>
    </row>
    <row r="236" spans="2:18" ht="15" customHeight="1" x14ac:dyDescent="0.15">
      <c r="B236" s="125"/>
      <c r="R236" s="126"/>
    </row>
    <row r="237" spans="2:18" ht="15" customHeight="1" x14ac:dyDescent="0.15">
      <c r="B237" s="125"/>
      <c r="R237" s="126"/>
    </row>
    <row r="238" spans="2:18" ht="15" customHeight="1" x14ac:dyDescent="0.15">
      <c r="B238" s="125"/>
      <c r="R238" s="126"/>
    </row>
    <row r="239" spans="2:18" ht="15" customHeight="1" x14ac:dyDescent="0.15">
      <c r="B239" s="125"/>
      <c r="R239" s="126"/>
    </row>
    <row r="240" spans="2:18" ht="15" customHeight="1" x14ac:dyDescent="0.15">
      <c r="B240" s="125"/>
      <c r="R240" s="126"/>
    </row>
    <row r="241" spans="2:18" ht="15" customHeight="1" x14ac:dyDescent="0.15">
      <c r="B241" s="125"/>
      <c r="R241" s="126"/>
    </row>
    <row r="242" spans="2:18" ht="15" customHeight="1" x14ac:dyDescent="0.15">
      <c r="B242" s="125"/>
      <c r="R242" s="126"/>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1:18" ht="15" customHeight="1" x14ac:dyDescent="0.15">
      <c r="B257" s="125"/>
      <c r="R257" s="126"/>
    </row>
    <row r="258" spans="1:18" ht="15" customHeight="1" x14ac:dyDescent="0.15">
      <c r="B258" s="125"/>
      <c r="R258" s="126"/>
    </row>
    <row r="259" spans="1:18" ht="15" customHeight="1" x14ac:dyDescent="0.15">
      <c r="B259" s="125"/>
      <c r="R259" s="126"/>
    </row>
    <row r="260" spans="1:18" ht="15" customHeight="1" x14ac:dyDescent="0.15">
      <c r="B260" s="125"/>
      <c r="R260" s="126"/>
    </row>
    <row r="261" spans="1:18" ht="15" customHeight="1" x14ac:dyDescent="0.15">
      <c r="B261" s="125"/>
      <c r="R261" s="126"/>
    </row>
    <row r="262" spans="1:18" ht="15" customHeight="1" x14ac:dyDescent="0.15">
      <c r="B262" s="125"/>
      <c r="R262" s="126"/>
    </row>
    <row r="263" spans="1:18" ht="15" customHeight="1" x14ac:dyDescent="0.15">
      <c r="B263" s="125"/>
      <c r="R263" s="126"/>
    </row>
    <row r="264" spans="1:18" ht="15" customHeight="1" x14ac:dyDescent="0.15">
      <c r="B264" s="125"/>
      <c r="R264" s="126"/>
    </row>
    <row r="265" spans="1:18" ht="15" customHeight="1" x14ac:dyDescent="0.15">
      <c r="B265" s="125"/>
      <c r="R265" s="126"/>
    </row>
    <row r="266" spans="1:18" ht="15" customHeight="1" x14ac:dyDescent="0.15">
      <c r="B266" s="125"/>
      <c r="R266" s="126"/>
    </row>
    <row r="267" spans="1:18" ht="15" customHeight="1" thickBot="1" x14ac:dyDescent="0.2">
      <c r="B267" s="127"/>
      <c r="C267" s="128"/>
      <c r="D267" s="128"/>
      <c r="E267" s="128"/>
      <c r="F267" s="128"/>
      <c r="G267" s="128"/>
      <c r="H267" s="128"/>
      <c r="I267" s="128"/>
      <c r="J267" s="128"/>
      <c r="K267" s="128"/>
      <c r="L267" s="128"/>
      <c r="M267" s="128"/>
      <c r="N267" s="128"/>
      <c r="O267" s="128"/>
      <c r="P267" s="128"/>
      <c r="Q267" s="128"/>
      <c r="R267" s="129"/>
    </row>
    <row r="268" spans="1:18" ht="10" customHeight="1" thickBot="1" x14ac:dyDescent="0.2"/>
    <row r="269" spans="1:18" ht="20" customHeight="1" thickBot="1" x14ac:dyDescent="0.2">
      <c r="A269" s="320" t="s">
        <v>16</v>
      </c>
      <c r="B269" s="321"/>
      <c r="C269" s="321"/>
      <c r="D269" s="75" t="s">
        <v>201</v>
      </c>
      <c r="E269" s="322" t="s">
        <v>311</v>
      </c>
      <c r="F269" s="323"/>
      <c r="G269" s="131"/>
      <c r="H269" s="75"/>
      <c r="I269" s="324"/>
      <c r="J269" s="324"/>
      <c r="K269" s="131"/>
      <c r="L269" s="75"/>
      <c r="M269" s="85" t="s">
        <v>202</v>
      </c>
      <c r="N269" s="132"/>
      <c r="O269" s="325" t="s">
        <v>313</v>
      </c>
      <c r="P269" s="326"/>
      <c r="Q269" s="75"/>
      <c r="R269" s="76"/>
    </row>
    <row r="270" spans="1:18" ht="5" customHeight="1" thickBot="1" x14ac:dyDescent="0.2">
      <c r="B270" s="55"/>
    </row>
    <row r="271" spans="1:18" ht="20" customHeight="1" thickBot="1" x14ac:dyDescent="0.2">
      <c r="B271" s="55"/>
      <c r="E271" s="86" t="s">
        <v>57</v>
      </c>
      <c r="F271" s="86" t="s">
        <v>58</v>
      </c>
      <c r="G271" s="86" t="s">
        <v>59</v>
      </c>
      <c r="H271" s="86" t="s">
        <v>60</v>
      </c>
      <c r="I271" s="86" t="s">
        <v>61</v>
      </c>
    </row>
    <row r="272" spans="1:18" ht="20" customHeight="1" x14ac:dyDescent="0.15">
      <c r="A272" s="327" t="s">
        <v>7</v>
      </c>
      <c r="B272" s="327"/>
      <c r="C272" s="327"/>
      <c r="D272" s="327"/>
      <c r="E272" s="88">
        <v>6</v>
      </c>
      <c r="F272" s="88">
        <v>5.5</v>
      </c>
      <c r="G272" s="88">
        <v>10</v>
      </c>
      <c r="H272" s="88">
        <v>6</v>
      </c>
      <c r="I272" s="88">
        <v>3</v>
      </c>
    </row>
    <row r="273" spans="1:18" ht="20" customHeight="1" x14ac:dyDescent="0.15">
      <c r="A273" s="328" t="s">
        <v>8</v>
      </c>
      <c r="B273" s="328"/>
      <c r="C273" s="328"/>
      <c r="D273" s="328"/>
      <c r="E273" s="89">
        <v>7</v>
      </c>
      <c r="F273" s="89">
        <v>8</v>
      </c>
      <c r="G273" s="89">
        <v>7</v>
      </c>
      <c r="H273" s="89">
        <v>9</v>
      </c>
      <c r="I273" s="89">
        <v>5</v>
      </c>
    </row>
    <row r="274" spans="1:18" ht="20" customHeight="1" thickBot="1" x14ac:dyDescent="0.2">
      <c r="A274" s="301" t="s">
        <v>9</v>
      </c>
      <c r="B274" s="301"/>
      <c r="C274" s="301"/>
      <c r="D274" s="301"/>
      <c r="E274" s="90">
        <v>2</v>
      </c>
      <c r="F274" s="90">
        <v>7</v>
      </c>
      <c r="G274" s="90">
        <v>4</v>
      </c>
      <c r="H274" s="90">
        <v>8</v>
      </c>
      <c r="I274" s="90">
        <v>4</v>
      </c>
    </row>
    <row r="275" spans="1:18" ht="5" customHeight="1" thickBot="1" x14ac:dyDescent="0.2">
      <c r="B275" s="55"/>
    </row>
    <row r="276" spans="1:18" ht="20" customHeight="1" thickBot="1" x14ac:dyDescent="0.2">
      <c r="B276" s="302" t="s">
        <v>11</v>
      </c>
      <c r="C276" s="303"/>
      <c r="D276" s="303"/>
      <c r="E276" s="303"/>
      <c r="F276" s="303"/>
      <c r="G276" s="304"/>
    </row>
    <row r="277" spans="1:18" ht="20" customHeight="1" x14ac:dyDescent="0.15">
      <c r="B277" s="305"/>
      <c r="C277" s="306"/>
      <c r="D277" s="306"/>
      <c r="E277" s="306"/>
      <c r="F277" s="306"/>
      <c r="G277" s="306"/>
      <c r="H277" s="306"/>
      <c r="I277" s="307"/>
    </row>
    <row r="278" spans="1:18" ht="20" customHeight="1" x14ac:dyDescent="0.15">
      <c r="B278" s="308"/>
      <c r="C278" s="309"/>
      <c r="D278" s="309"/>
      <c r="E278" s="309"/>
      <c r="F278" s="309"/>
      <c r="G278" s="309"/>
      <c r="H278" s="309"/>
      <c r="I278" s="310"/>
    </row>
    <row r="279" spans="1:18" ht="20" customHeight="1" x14ac:dyDescent="0.15">
      <c r="B279" s="308"/>
      <c r="C279" s="309"/>
      <c r="D279" s="309"/>
      <c r="E279" s="309"/>
      <c r="F279" s="309"/>
      <c r="G279" s="309"/>
      <c r="H279" s="309"/>
      <c r="I279" s="310"/>
    </row>
    <row r="280" spans="1:18" ht="20" customHeight="1" thickBot="1" x14ac:dyDescent="0.2">
      <c r="B280" s="311"/>
      <c r="C280" s="312"/>
      <c r="D280" s="312"/>
      <c r="E280" s="312"/>
      <c r="F280" s="312"/>
      <c r="G280" s="312"/>
      <c r="H280" s="312"/>
      <c r="I280" s="313"/>
    </row>
    <row r="281" spans="1:18" ht="5" customHeight="1" thickBot="1" x14ac:dyDescent="0.2">
      <c r="B281" s="87"/>
      <c r="C281" s="87"/>
      <c r="D281" s="87"/>
      <c r="E281" s="87"/>
      <c r="F281" s="87"/>
      <c r="G281" s="87"/>
      <c r="H281" s="87"/>
      <c r="I281" s="87"/>
    </row>
    <row r="282" spans="1:18" ht="20" customHeight="1" thickBot="1" x14ac:dyDescent="0.2">
      <c r="B282" s="314" t="s">
        <v>10</v>
      </c>
      <c r="C282" s="315"/>
      <c r="D282" s="315"/>
      <c r="E282" s="315"/>
      <c r="F282" s="315"/>
      <c r="G282" s="315"/>
      <c r="H282" s="316"/>
    </row>
    <row r="283" spans="1:18" ht="60" customHeight="1" thickBot="1" x14ac:dyDescent="0.2">
      <c r="B283" s="317"/>
      <c r="C283" s="318"/>
      <c r="D283" s="318"/>
      <c r="E283" s="318"/>
      <c r="F283" s="318"/>
      <c r="G283" s="318"/>
      <c r="H283" s="318"/>
      <c r="I283" s="318"/>
      <c r="J283" s="318"/>
      <c r="K283" s="318"/>
      <c r="L283" s="318"/>
      <c r="M283" s="318"/>
      <c r="N283" s="318"/>
      <c r="O283" s="318"/>
      <c r="P283" s="318"/>
      <c r="Q283" s="318"/>
      <c r="R283" s="319"/>
    </row>
    <row r="284" spans="1:18" ht="5" customHeight="1" thickBot="1" x14ac:dyDescent="0.2"/>
    <row r="285" spans="1:18" ht="15" customHeight="1" thickBot="1" x14ac:dyDescent="0.2">
      <c r="B285" s="302" t="s">
        <v>280</v>
      </c>
      <c r="C285" s="303"/>
      <c r="D285" s="303"/>
      <c r="E285" s="303"/>
      <c r="F285" s="303"/>
      <c r="G285" s="303"/>
      <c r="H285" s="304"/>
    </row>
    <row r="286" spans="1:18" ht="15" customHeight="1" x14ac:dyDescent="0.15">
      <c r="B286" s="124"/>
      <c r="C286" s="113"/>
      <c r="D286" s="113"/>
      <c r="E286" s="113"/>
      <c r="F286" s="113"/>
      <c r="G286" s="113"/>
      <c r="H286" s="113"/>
      <c r="I286" s="113"/>
      <c r="J286" s="113"/>
      <c r="K286" s="113"/>
      <c r="L286" s="113"/>
      <c r="M286" s="113"/>
      <c r="N286" s="113"/>
      <c r="O286" s="113"/>
      <c r="P286" s="113"/>
      <c r="Q286" s="113"/>
      <c r="R286" s="114"/>
    </row>
    <row r="287" spans="1:18" ht="15" customHeight="1" x14ac:dyDescent="0.15">
      <c r="B287" s="125"/>
      <c r="R287" s="126"/>
    </row>
    <row r="288" spans="1:18" ht="15" customHeight="1" x14ac:dyDescent="0.15">
      <c r="B288" s="125"/>
      <c r="R288" s="126"/>
    </row>
    <row r="289" spans="2:18" ht="15" customHeight="1" x14ac:dyDescent="0.15">
      <c r="B289" s="125"/>
      <c r="R289" s="126"/>
    </row>
    <row r="290" spans="2:18" ht="15" customHeight="1" x14ac:dyDescent="0.15">
      <c r="B290" s="125"/>
      <c r="R290" s="126"/>
    </row>
    <row r="291" spans="2:18" ht="15" customHeight="1" x14ac:dyDescent="0.15">
      <c r="B291" s="125"/>
      <c r="R291" s="126"/>
    </row>
    <row r="292" spans="2:18" ht="15" customHeight="1" x14ac:dyDescent="0.15">
      <c r="B292" s="125"/>
      <c r="R292" s="126"/>
    </row>
    <row r="293" spans="2:18" ht="15" customHeight="1" x14ac:dyDescent="0.15">
      <c r="B293" s="125"/>
      <c r="R293" s="126"/>
    </row>
    <row r="294" spans="2:18" ht="15" customHeight="1" x14ac:dyDescent="0.15">
      <c r="B294" s="125"/>
      <c r="R294" s="126"/>
    </row>
    <row r="295" spans="2:18" ht="15" customHeight="1" x14ac:dyDescent="0.15">
      <c r="B295" s="125"/>
      <c r="R295" s="126"/>
    </row>
    <row r="296" spans="2:18" ht="15" customHeight="1" x14ac:dyDescent="0.15">
      <c r="B296" s="125"/>
      <c r="R296" s="126"/>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thickBot="1" x14ac:dyDescent="0.2">
      <c r="B319" s="127"/>
      <c r="C319" s="128"/>
      <c r="D319" s="128"/>
      <c r="E319" s="128"/>
      <c r="F319" s="128"/>
      <c r="G319" s="128"/>
      <c r="H319" s="128"/>
      <c r="I319" s="128"/>
      <c r="J319" s="128"/>
      <c r="K319" s="128"/>
      <c r="L319" s="128"/>
      <c r="M319" s="128"/>
      <c r="N319" s="128"/>
      <c r="O319" s="128"/>
      <c r="P319" s="128"/>
      <c r="Q319" s="128"/>
      <c r="R319" s="129"/>
    </row>
    <row r="320" spans="2:18" ht="5" customHeight="1" x14ac:dyDescent="0.15"/>
    <row r="321" spans="1:18" ht="5" customHeight="1" x14ac:dyDescent="0.2">
      <c r="A321" s="50"/>
      <c r="B321" s="51"/>
      <c r="C321" s="51"/>
      <c r="D321" s="51"/>
      <c r="E321" s="51"/>
      <c r="F321" s="51"/>
      <c r="G321" s="51"/>
      <c r="H321" s="51"/>
      <c r="I321" s="51"/>
      <c r="J321" s="51"/>
      <c r="K321" s="52"/>
      <c r="L321" s="53"/>
      <c r="M321" s="53"/>
      <c r="N321" s="53"/>
      <c r="O321" s="53"/>
      <c r="P321" s="51"/>
      <c r="Q321" s="51"/>
      <c r="R321" s="51"/>
    </row>
    <row r="323" spans="1:18" s="143" customFormat="1" ht="25" customHeight="1" thickBot="1" x14ac:dyDescent="0.25">
      <c r="B323" s="339" t="s">
        <v>349</v>
      </c>
      <c r="C323" s="340"/>
      <c r="D323" s="340"/>
      <c r="E323" s="340"/>
      <c r="F323" s="340"/>
      <c r="G323" s="340"/>
      <c r="H323" s="340"/>
      <c r="I323" s="340"/>
      <c r="J323" s="340"/>
      <c r="K323" s="340"/>
      <c r="L323" s="340"/>
      <c r="M323" s="340"/>
      <c r="N323" s="340"/>
      <c r="O323" s="340"/>
      <c r="P323" s="340"/>
      <c r="Q323" s="340"/>
      <c r="R323" s="341"/>
    </row>
    <row r="324" spans="1:18" ht="25" customHeight="1" thickBot="1" x14ac:dyDescent="0.2">
      <c r="B324" s="55"/>
      <c r="L324" s="231" t="s">
        <v>345</v>
      </c>
      <c r="M324" s="232"/>
      <c r="N324" s="232"/>
      <c r="O324" s="233"/>
      <c r="P324" s="288">
        <v>0</v>
      </c>
      <c r="Q324" s="299"/>
      <c r="R324" s="146" t="s">
        <v>342</v>
      </c>
    </row>
    <row r="325" spans="1:18" ht="25" customHeight="1" thickBot="1" x14ac:dyDescent="0.2">
      <c r="B325" s="55"/>
      <c r="L325" s="231" t="s">
        <v>346</v>
      </c>
      <c r="M325" s="232"/>
      <c r="N325" s="232"/>
      <c r="O325" s="233"/>
      <c r="P325" s="288">
        <v>0</v>
      </c>
      <c r="Q325" s="299"/>
      <c r="R325" s="146" t="s">
        <v>342</v>
      </c>
    </row>
    <row r="326" spans="1:18" ht="25" customHeight="1" thickBot="1" x14ac:dyDescent="0.2">
      <c r="B326" s="55"/>
      <c r="L326" s="231" t="s">
        <v>347</v>
      </c>
      <c r="M326" s="232"/>
      <c r="N326" s="232"/>
      <c r="O326" s="233"/>
      <c r="P326" s="288">
        <v>0</v>
      </c>
      <c r="Q326" s="299"/>
      <c r="R326" s="146" t="s">
        <v>342</v>
      </c>
    </row>
    <row r="327" spans="1:18" ht="15" thickBot="1" x14ac:dyDescent="0.2">
      <c r="B327" s="55"/>
      <c r="K327" s="45"/>
      <c r="L327" s="48"/>
      <c r="M327" s="48"/>
      <c r="N327" s="48"/>
    </row>
    <row r="328" spans="1:18" ht="15" thickBot="1" x14ac:dyDescent="0.2">
      <c r="B328" s="58"/>
      <c r="C328" s="58"/>
      <c r="D328" s="58"/>
      <c r="E328" s="58"/>
      <c r="F328" s="262" t="s">
        <v>197</v>
      </c>
      <c r="G328" s="262"/>
      <c r="H328" s="262" t="s">
        <v>84</v>
      </c>
      <c r="I328" s="262"/>
      <c r="K328" s="45"/>
      <c r="L328" s="48"/>
      <c r="M328" s="48"/>
      <c r="N328" s="48"/>
    </row>
    <row r="329" spans="1:18" s="134" customFormat="1" ht="25" customHeight="1" thickTop="1" thickBot="1" x14ac:dyDescent="0.25">
      <c r="A329" s="141"/>
      <c r="B329" s="227" t="s">
        <v>196</v>
      </c>
      <c r="C329" s="228"/>
      <c r="D329" s="228"/>
      <c r="E329" s="332"/>
      <c r="F329" s="229">
        <f>AVERAGE(P324:Q326)</f>
        <v>0</v>
      </c>
      <c r="G329" s="229"/>
      <c r="H329" s="230">
        <f>IF(AVERAGE(P324:Q326)&gt;((MIN(P324:Q326)+20)),MIN(P324:Q326)+20,VLOOKUP(F329,'Datos Aux'!$A$15:$C$33,3,TRUE))</f>
        <v>0</v>
      </c>
      <c r="I329" s="230"/>
      <c r="J329" s="142" t="s">
        <v>86</v>
      </c>
      <c r="K329" s="57">
        <f>70/100*H329</f>
        <v>0</v>
      </c>
      <c r="L329" s="330" t="s">
        <v>350</v>
      </c>
      <c r="M329" s="331"/>
      <c r="N329" s="331"/>
      <c r="O329" s="331"/>
      <c r="P329" s="331"/>
      <c r="Q329" s="331"/>
      <c r="R329" s="331"/>
    </row>
    <row r="330" spans="1:18" customFormat="1" ht="25" customHeight="1" thickTop="1" x14ac:dyDescent="0.2"/>
    <row r="331" spans="1:18" customFormat="1" ht="25" customHeight="1" x14ac:dyDescent="0.2"/>
    <row r="332" spans="1:18" customFormat="1" ht="25" customHeight="1" x14ac:dyDescent="0.2"/>
    <row r="333" spans="1:18" customFormat="1" ht="25" customHeight="1" x14ac:dyDescent="0.2"/>
    <row r="334" spans="1:18" customFormat="1" ht="25" customHeight="1" x14ac:dyDescent="0.2"/>
    <row r="335" spans="1:18" customFormat="1" ht="25" customHeight="1" x14ac:dyDescent="0.2"/>
    <row r="336" spans="1:18" customFormat="1" ht="25" customHeight="1" x14ac:dyDescent="0.2"/>
    <row r="337" customFormat="1" ht="25" customHeight="1" x14ac:dyDescent="0.2"/>
    <row r="338" customFormat="1" ht="25" customHeight="1" x14ac:dyDescent="0.2"/>
    <row r="339" customFormat="1" ht="25" customHeight="1" x14ac:dyDescent="0.2"/>
    <row r="340" customFormat="1" ht="25" customHeight="1" x14ac:dyDescent="0.2"/>
    <row r="341" customFormat="1" ht="25" customHeight="1" x14ac:dyDescent="0.2"/>
    <row r="342" customFormat="1" ht="25" customHeight="1" x14ac:dyDescent="0.2"/>
    <row r="343" customFormat="1" ht="25" customHeight="1" x14ac:dyDescent="0.2"/>
    <row r="344" customFormat="1" ht="25" customHeight="1" x14ac:dyDescent="0.2"/>
    <row r="345" customFormat="1" ht="25" customHeight="1" x14ac:dyDescent="0.2"/>
    <row r="346" customFormat="1" ht="25" customHeight="1" x14ac:dyDescent="0.2"/>
    <row r="347" customFormat="1" ht="25" customHeight="1" x14ac:dyDescent="0.2"/>
    <row r="348" customFormat="1" ht="25" customHeight="1" x14ac:dyDescent="0.2"/>
    <row r="349" customFormat="1" ht="25" customHeight="1" x14ac:dyDescent="0.2"/>
  </sheetData>
  <mergeCells count="92">
    <mergeCell ref="A12:D12"/>
    <mergeCell ref="B1:R1"/>
    <mergeCell ref="N2:O2"/>
    <mergeCell ref="P2:Q2"/>
    <mergeCell ref="B3:Q3"/>
    <mergeCell ref="B4:R4"/>
    <mergeCell ref="B5:R5"/>
    <mergeCell ref="B7:R7"/>
    <mergeCell ref="A9:C9"/>
    <mergeCell ref="E9:F9"/>
    <mergeCell ref="I9:J9"/>
    <mergeCell ref="O9:P9"/>
    <mergeCell ref="A65:D65"/>
    <mergeCell ref="A13:D13"/>
    <mergeCell ref="A14:D14"/>
    <mergeCell ref="B16:G16"/>
    <mergeCell ref="B17:I20"/>
    <mergeCell ref="B22:H22"/>
    <mergeCell ref="B23:R23"/>
    <mergeCell ref="B25:H25"/>
    <mergeCell ref="A61:C61"/>
    <mergeCell ref="E61:F61"/>
    <mergeCell ref="I61:J61"/>
    <mergeCell ref="O61:P61"/>
    <mergeCell ref="A64:D64"/>
    <mergeCell ref="A66:D66"/>
    <mergeCell ref="B68:G68"/>
    <mergeCell ref="B69:I72"/>
    <mergeCell ref="B74:H74"/>
    <mergeCell ref="B75:R75"/>
    <mergeCell ref="A113:C113"/>
    <mergeCell ref="E113:F113"/>
    <mergeCell ref="I113:J113"/>
    <mergeCell ref="O113:P113"/>
    <mergeCell ref="B77:H77"/>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B283:R283"/>
    <mergeCell ref="B285:H285"/>
    <mergeCell ref="A272:D272"/>
    <mergeCell ref="A273:D273"/>
    <mergeCell ref="A274:D274"/>
    <mergeCell ref="B276:G276"/>
    <mergeCell ref="B277:I280"/>
    <mergeCell ref="B282:H282"/>
    <mergeCell ref="A222:D222"/>
    <mergeCell ref="B224:G224"/>
    <mergeCell ref="B225:I228"/>
    <mergeCell ref="B230:H230"/>
    <mergeCell ref="B231:R231"/>
    <mergeCell ref="A269:C269"/>
    <mergeCell ref="E269:F269"/>
    <mergeCell ref="I269:J269"/>
    <mergeCell ref="O269:P269"/>
    <mergeCell ref="B233:H233"/>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s>
  <conditionalFormatting sqref="H329">
    <cfRule type="cellIs" dxfId="34" priority="11" operator="between">
      <formula>80.1</formula>
      <formula>100</formula>
    </cfRule>
    <cfRule type="cellIs" dxfId="33" priority="12" operator="between">
      <formula>60.1</formula>
      <formula>80</formula>
    </cfRule>
    <cfRule type="cellIs" dxfId="32" priority="13" operator="between">
      <formula>40</formula>
      <formula>60</formula>
    </cfRule>
    <cfRule type="cellIs" dxfId="31" priority="14" operator="between">
      <formula>15</formula>
      <formula>39.9</formula>
    </cfRule>
    <cfRule type="cellIs" dxfId="30" priority="15" operator="between">
      <formula>0</formula>
      <formula>14.9</formula>
    </cfRule>
  </conditionalFormatting>
  <dataValidations count="3">
    <dataValidation allowBlank="1" showInputMessage="1" showErrorMessage="1" promptTitle="Aclaración" prompt="En ningún caso el valor final asignado al factor superará en 20 puntos porcentuales más el atributo peor evaluado." sqref="H329:I329" xr:uid="{A36AE1EE-3E77-5E4F-A14B-C6F223CBEB76}"/>
    <dataValidation type="list" allowBlank="1" showInputMessage="1" showErrorMessage="1" sqref="O9:P9 O61:P61 O113:P113 O165:P165 O217:P217 O269:P269" xr:uid="{238F4D7C-56D3-4D7A-B76B-39F517971752}">
      <formula1>IF(E9=$T$12,$W$12,$V$12:$V$16)</formula1>
    </dataValidation>
    <dataValidation type="list" allowBlank="1" showInputMessage="1" showErrorMessage="1" promptTitle="Tipo" prompt="Seleccione de esta lista el tipo de indicador que presenta" sqref="E9 E61 E113 E165 E217 E269" xr:uid="{B7D9A232-5FFE-4EB5-8A93-B0BB46C4BD0C}">
      <formula1>$T$12:$T$13</formula1>
    </dataValidation>
  </dataValidations>
  <pageMargins left="0.25" right="0.25"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B540-D361-4E98-B3F0-6C4A72936528}">
  <dimension ref="A1:W349"/>
  <sheetViews>
    <sheetView topLeftCell="A324" zoomScale="110" zoomScaleNormal="110" workbookViewId="0">
      <selection activeCell="P324" sqref="P324:Q326"/>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0" width="9.5" style="55" hidden="1" customWidth="1"/>
    <col min="21" max="23" width="8.6640625" style="55" hidden="1" customWidth="1"/>
    <col min="24" max="16384" width="11.5" style="55"/>
  </cols>
  <sheetData>
    <row r="1" spans="1:23" ht="41.25" customHeight="1" thickTop="1" x14ac:dyDescent="0.15">
      <c r="B1" s="202" t="s">
        <v>198</v>
      </c>
      <c r="C1" s="203"/>
      <c r="D1" s="203"/>
      <c r="E1" s="203"/>
      <c r="F1" s="203"/>
      <c r="G1" s="203"/>
      <c r="H1" s="203"/>
      <c r="I1" s="203"/>
      <c r="J1" s="203"/>
      <c r="K1" s="203"/>
      <c r="L1" s="203"/>
      <c r="M1" s="203"/>
      <c r="N1" s="203"/>
      <c r="O1" s="203"/>
      <c r="P1" s="203"/>
      <c r="Q1" s="203"/>
      <c r="R1" s="204"/>
    </row>
    <row r="2" spans="1:23" s="78"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23" ht="5" customHeight="1" x14ac:dyDescent="0.15">
      <c r="B3" s="333"/>
      <c r="C3" s="309"/>
      <c r="D3" s="309"/>
      <c r="E3" s="309"/>
      <c r="F3" s="309"/>
      <c r="G3" s="309"/>
      <c r="H3" s="309"/>
      <c r="I3" s="309"/>
      <c r="J3" s="309"/>
      <c r="K3" s="309"/>
      <c r="L3" s="309"/>
      <c r="M3" s="309"/>
      <c r="N3" s="309"/>
      <c r="O3" s="309"/>
      <c r="P3" s="309"/>
      <c r="Q3" s="309"/>
      <c r="R3" s="79"/>
    </row>
    <row r="4" spans="1:23" s="81" customFormat="1" ht="17.25" customHeight="1" x14ac:dyDescent="0.15">
      <c r="A4" s="80"/>
      <c r="B4" s="300" t="s">
        <v>212</v>
      </c>
      <c r="C4" s="334"/>
      <c r="D4" s="334"/>
      <c r="E4" s="334"/>
      <c r="F4" s="334"/>
      <c r="G4" s="334"/>
      <c r="H4" s="334"/>
      <c r="I4" s="334"/>
      <c r="J4" s="334"/>
      <c r="K4" s="334"/>
      <c r="L4" s="334"/>
      <c r="M4" s="334"/>
      <c r="N4" s="334"/>
      <c r="O4" s="334"/>
      <c r="P4" s="334"/>
      <c r="Q4" s="334"/>
      <c r="R4" s="335"/>
    </row>
    <row r="5" spans="1:23" ht="31.5" customHeight="1" x14ac:dyDescent="0.15">
      <c r="B5" s="336" t="s">
        <v>213</v>
      </c>
      <c r="C5" s="337"/>
      <c r="D5" s="337"/>
      <c r="E5" s="337"/>
      <c r="F5" s="337"/>
      <c r="G5" s="337"/>
      <c r="H5" s="337"/>
      <c r="I5" s="337"/>
      <c r="J5" s="337"/>
      <c r="K5" s="337"/>
      <c r="L5" s="337"/>
      <c r="M5" s="337"/>
      <c r="N5" s="337"/>
      <c r="O5" s="337"/>
      <c r="P5" s="337"/>
      <c r="Q5" s="337"/>
      <c r="R5" s="338"/>
    </row>
    <row r="6" spans="1:23" ht="5" customHeight="1" x14ac:dyDescent="0.15"/>
    <row r="7" spans="1:23" ht="71.25" customHeight="1" x14ac:dyDescent="0.15">
      <c r="A7" s="55"/>
      <c r="B7" s="329" t="s">
        <v>279</v>
      </c>
      <c r="C7" s="329"/>
      <c r="D7" s="329"/>
      <c r="E7" s="329"/>
      <c r="F7" s="329"/>
      <c r="G7" s="329"/>
      <c r="H7" s="329"/>
      <c r="I7" s="329"/>
      <c r="J7" s="329"/>
      <c r="K7" s="329"/>
      <c r="L7" s="329"/>
      <c r="M7" s="329"/>
      <c r="N7" s="329"/>
      <c r="O7" s="329"/>
      <c r="P7" s="329"/>
      <c r="Q7" s="329"/>
      <c r="R7" s="329"/>
    </row>
    <row r="8" spans="1:23" ht="5" customHeight="1" thickBot="1" x14ac:dyDescent="0.2">
      <c r="B8" s="82"/>
      <c r="C8" s="82"/>
      <c r="D8" s="82"/>
      <c r="E8" s="82"/>
      <c r="F8" s="82"/>
      <c r="G8" s="82"/>
    </row>
    <row r="9" spans="1:23" ht="20" customHeight="1" thickBot="1" x14ac:dyDescent="0.2">
      <c r="A9" s="320" t="s">
        <v>6</v>
      </c>
      <c r="B9" s="321"/>
      <c r="C9" s="321"/>
      <c r="D9" s="75" t="s">
        <v>201</v>
      </c>
      <c r="E9" s="322" t="s">
        <v>311</v>
      </c>
      <c r="F9" s="323"/>
      <c r="G9" s="131"/>
      <c r="H9" s="75"/>
      <c r="I9" s="324"/>
      <c r="J9" s="324"/>
      <c r="K9" s="131"/>
      <c r="L9" s="75"/>
      <c r="M9" s="85" t="s">
        <v>202</v>
      </c>
      <c r="N9" s="132"/>
      <c r="O9" s="325" t="s">
        <v>313</v>
      </c>
      <c r="P9" s="326"/>
      <c r="Q9" s="75"/>
      <c r="R9" s="76"/>
    </row>
    <row r="10" spans="1:23" ht="5" customHeight="1" thickBot="1" x14ac:dyDescent="0.2">
      <c r="B10" s="55"/>
    </row>
    <row r="11" spans="1:23" ht="20" customHeight="1" thickBot="1" x14ac:dyDescent="0.2">
      <c r="B11" s="55"/>
      <c r="E11" s="86" t="s">
        <v>57</v>
      </c>
      <c r="F11" s="86" t="s">
        <v>58</v>
      </c>
      <c r="G11" s="86" t="s">
        <v>59</v>
      </c>
      <c r="H11" s="86" t="s">
        <v>60</v>
      </c>
      <c r="I11" s="86" t="s">
        <v>61</v>
      </c>
    </row>
    <row r="12" spans="1:23" ht="20" customHeight="1" x14ac:dyDescent="0.15">
      <c r="A12" s="327" t="s">
        <v>7</v>
      </c>
      <c r="B12" s="327"/>
      <c r="C12" s="327"/>
      <c r="D12" s="327"/>
      <c r="E12" s="88">
        <v>3</v>
      </c>
      <c r="F12" s="88">
        <v>5.5</v>
      </c>
      <c r="G12" s="88">
        <v>3</v>
      </c>
      <c r="H12" s="88">
        <v>3</v>
      </c>
      <c r="I12" s="88">
        <v>4</v>
      </c>
      <c r="T12" s="47" t="s">
        <v>311</v>
      </c>
      <c r="V12" s="47" t="s">
        <v>209</v>
      </c>
      <c r="W12" s="47" t="s">
        <v>313</v>
      </c>
    </row>
    <row r="13" spans="1:23" ht="20" customHeight="1" x14ac:dyDescent="0.15">
      <c r="A13" s="328" t="s">
        <v>8</v>
      </c>
      <c r="B13" s="328"/>
      <c r="C13" s="328"/>
      <c r="D13" s="328"/>
      <c r="E13" s="89">
        <v>5</v>
      </c>
      <c r="F13" s="89">
        <v>4</v>
      </c>
      <c r="G13" s="89">
        <v>5</v>
      </c>
      <c r="H13" s="89">
        <v>5</v>
      </c>
      <c r="I13" s="89">
        <v>5</v>
      </c>
      <c r="T13" s="47" t="s">
        <v>312</v>
      </c>
      <c r="V13" s="47" t="s">
        <v>208</v>
      </c>
      <c r="W13" s="29"/>
    </row>
    <row r="14" spans="1:23" ht="20" customHeight="1" thickBot="1" x14ac:dyDescent="0.2">
      <c r="A14" s="301" t="s">
        <v>9</v>
      </c>
      <c r="B14" s="301"/>
      <c r="C14" s="301"/>
      <c r="D14" s="301"/>
      <c r="E14" s="90">
        <v>2</v>
      </c>
      <c r="F14" s="90">
        <v>2</v>
      </c>
      <c r="G14" s="90">
        <v>10</v>
      </c>
      <c r="H14" s="90">
        <v>2</v>
      </c>
      <c r="I14" s="90">
        <v>3</v>
      </c>
      <c r="V14" s="47" t="s">
        <v>205</v>
      </c>
      <c r="W14" s="29"/>
    </row>
    <row r="15" spans="1:23" ht="5" customHeight="1" thickBot="1" x14ac:dyDescent="0.2">
      <c r="B15" s="55"/>
      <c r="V15" s="47" t="s">
        <v>207</v>
      </c>
      <c r="W15" s="29"/>
    </row>
    <row r="16" spans="1:23" ht="20" customHeight="1" thickBot="1" x14ac:dyDescent="0.2">
      <c r="B16" s="302" t="s">
        <v>11</v>
      </c>
      <c r="C16" s="303"/>
      <c r="D16" s="303"/>
      <c r="E16" s="303"/>
      <c r="F16" s="303"/>
      <c r="G16" s="304"/>
      <c r="V16" s="47" t="s">
        <v>206</v>
      </c>
      <c r="W16" s="29"/>
    </row>
    <row r="17" spans="2:20" ht="20" customHeight="1" x14ac:dyDescent="0.15">
      <c r="B17" s="305"/>
      <c r="C17" s="306"/>
      <c r="D17" s="306"/>
      <c r="E17" s="306"/>
      <c r="F17" s="306"/>
      <c r="G17" s="306"/>
      <c r="H17" s="306"/>
      <c r="I17" s="307"/>
    </row>
    <row r="18" spans="2:20" ht="20" customHeight="1" x14ac:dyDescent="0.15">
      <c r="B18" s="308"/>
      <c r="C18" s="309"/>
      <c r="D18" s="309"/>
      <c r="E18" s="309"/>
      <c r="F18" s="309"/>
      <c r="G18" s="309"/>
      <c r="H18" s="309"/>
      <c r="I18" s="310"/>
    </row>
    <row r="19" spans="2:20" ht="20" customHeight="1" x14ac:dyDescent="0.2">
      <c r="B19" s="308"/>
      <c r="C19" s="309"/>
      <c r="D19" s="309"/>
      <c r="E19" s="309"/>
      <c r="F19" s="309"/>
      <c r="G19" s="309"/>
      <c r="H19" s="309"/>
      <c r="I19" s="310"/>
      <c r="T19" s="54"/>
    </row>
    <row r="20" spans="2:20" ht="20" customHeight="1" thickBot="1" x14ac:dyDescent="0.2">
      <c r="B20" s="311"/>
      <c r="C20" s="312"/>
      <c r="D20" s="312"/>
      <c r="E20" s="312"/>
      <c r="F20" s="312"/>
      <c r="G20" s="312"/>
      <c r="H20" s="312"/>
      <c r="I20" s="313"/>
    </row>
    <row r="21" spans="2:20" ht="5" customHeight="1" thickBot="1" x14ac:dyDescent="0.2">
      <c r="B21" s="87"/>
      <c r="C21" s="87"/>
      <c r="D21" s="87"/>
      <c r="E21" s="87"/>
      <c r="F21" s="87"/>
      <c r="G21" s="87"/>
      <c r="H21" s="87"/>
      <c r="I21" s="87"/>
    </row>
    <row r="22" spans="2:20" ht="20" customHeight="1" thickBot="1" x14ac:dyDescent="0.2">
      <c r="B22" s="314" t="s">
        <v>10</v>
      </c>
      <c r="C22" s="315"/>
      <c r="D22" s="315"/>
      <c r="E22" s="315"/>
      <c r="F22" s="315"/>
      <c r="G22" s="315"/>
      <c r="H22" s="316"/>
    </row>
    <row r="23" spans="2:20" ht="60" customHeight="1" thickBot="1" x14ac:dyDescent="0.2">
      <c r="B23" s="317"/>
      <c r="C23" s="318"/>
      <c r="D23" s="318"/>
      <c r="E23" s="318"/>
      <c r="F23" s="318"/>
      <c r="G23" s="318"/>
      <c r="H23" s="318"/>
      <c r="I23" s="318"/>
      <c r="J23" s="318"/>
      <c r="K23" s="318"/>
      <c r="L23" s="318"/>
      <c r="M23" s="318"/>
      <c r="N23" s="318"/>
      <c r="O23" s="318"/>
      <c r="P23" s="318"/>
      <c r="Q23" s="318"/>
      <c r="R23" s="319"/>
    </row>
    <row r="24" spans="2:20" ht="5" customHeight="1" thickBot="1" x14ac:dyDescent="0.2"/>
    <row r="25" spans="2:20" ht="15" customHeight="1" thickBot="1" x14ac:dyDescent="0.2">
      <c r="B25" s="302" t="s">
        <v>280</v>
      </c>
      <c r="C25" s="303"/>
      <c r="D25" s="303"/>
      <c r="E25" s="303"/>
      <c r="F25" s="303"/>
      <c r="G25" s="303"/>
      <c r="H25" s="304"/>
    </row>
    <row r="26" spans="2:20" ht="15" customHeight="1" x14ac:dyDescent="0.15">
      <c r="B26" s="124"/>
      <c r="C26" s="113"/>
      <c r="D26" s="113"/>
      <c r="E26" s="113"/>
      <c r="F26" s="113"/>
      <c r="G26" s="113"/>
      <c r="H26" s="113"/>
      <c r="I26" s="113"/>
      <c r="J26" s="113"/>
      <c r="K26" s="113"/>
      <c r="L26" s="113"/>
      <c r="M26" s="113"/>
      <c r="N26" s="113"/>
      <c r="O26" s="113"/>
      <c r="P26" s="113"/>
      <c r="Q26" s="113"/>
      <c r="R26" s="114"/>
    </row>
    <row r="27" spans="2:20" ht="15" customHeight="1" x14ac:dyDescent="0.15">
      <c r="B27" s="125"/>
      <c r="R27" s="126"/>
    </row>
    <row r="28" spans="2:20" ht="15" customHeight="1" x14ac:dyDescent="0.15">
      <c r="B28" s="125"/>
      <c r="R28" s="126"/>
    </row>
    <row r="29" spans="2:20" ht="15" customHeight="1" x14ac:dyDescent="0.15">
      <c r="B29" s="125"/>
      <c r="R29" s="126"/>
    </row>
    <row r="30" spans="2:20" ht="15" customHeight="1" x14ac:dyDescent="0.15">
      <c r="B30" s="125"/>
      <c r="R30" s="126"/>
    </row>
    <row r="31" spans="2:20" ht="15" customHeight="1" x14ac:dyDescent="0.15">
      <c r="B31" s="125"/>
      <c r="R31" s="126"/>
    </row>
    <row r="32" spans="2:20"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10" customHeight="1" thickBot="1" x14ac:dyDescent="0.2"/>
    <row r="61" spans="1:18" ht="20" customHeight="1" thickBot="1" x14ac:dyDescent="0.2">
      <c r="A61" s="320" t="s">
        <v>12</v>
      </c>
      <c r="B61" s="321"/>
      <c r="C61" s="321"/>
      <c r="D61" s="75" t="s">
        <v>201</v>
      </c>
      <c r="E61" s="322" t="s">
        <v>311</v>
      </c>
      <c r="F61" s="323"/>
      <c r="G61" s="131"/>
      <c r="H61" s="75"/>
      <c r="I61" s="324"/>
      <c r="J61" s="324"/>
      <c r="K61" s="131"/>
      <c r="L61" s="75"/>
      <c r="M61" s="85" t="s">
        <v>202</v>
      </c>
      <c r="N61" s="132"/>
      <c r="O61" s="325" t="s">
        <v>313</v>
      </c>
      <c r="P61" s="326"/>
      <c r="Q61" s="75"/>
      <c r="R61" s="76"/>
    </row>
    <row r="62" spans="1:18" ht="5" customHeight="1" thickBot="1" x14ac:dyDescent="0.2">
      <c r="B62" s="55"/>
    </row>
    <row r="63" spans="1:18" ht="20" customHeight="1" thickBot="1" x14ac:dyDescent="0.2">
      <c r="B63" s="55"/>
      <c r="E63" s="86" t="s">
        <v>57</v>
      </c>
      <c r="F63" s="86" t="s">
        <v>58</v>
      </c>
      <c r="G63" s="86" t="s">
        <v>59</v>
      </c>
      <c r="H63" s="86" t="s">
        <v>60</v>
      </c>
      <c r="I63" s="86" t="s">
        <v>61</v>
      </c>
    </row>
    <row r="64" spans="1:18" ht="20" customHeight="1" x14ac:dyDescent="0.15">
      <c r="A64" s="327" t="s">
        <v>7</v>
      </c>
      <c r="B64" s="327"/>
      <c r="C64" s="327"/>
      <c r="D64" s="327"/>
      <c r="E64" s="88">
        <v>6</v>
      </c>
      <c r="F64" s="88">
        <v>5.5</v>
      </c>
      <c r="G64" s="88">
        <v>5</v>
      </c>
      <c r="H64" s="88">
        <v>6</v>
      </c>
      <c r="I64" s="88">
        <v>3</v>
      </c>
    </row>
    <row r="65" spans="1:20" ht="20" customHeight="1" x14ac:dyDescent="0.15">
      <c r="A65" s="328" t="s">
        <v>8</v>
      </c>
      <c r="B65" s="328"/>
      <c r="C65" s="328"/>
      <c r="D65" s="328"/>
      <c r="E65" s="89">
        <v>5</v>
      </c>
      <c r="F65" s="89">
        <v>5</v>
      </c>
      <c r="G65" s="89">
        <v>7</v>
      </c>
      <c r="H65" s="89">
        <v>2</v>
      </c>
      <c r="I65" s="89">
        <v>7</v>
      </c>
    </row>
    <row r="66" spans="1:20" ht="20" customHeight="1" thickBot="1" x14ac:dyDescent="0.2">
      <c r="A66" s="301" t="s">
        <v>9</v>
      </c>
      <c r="B66" s="301"/>
      <c r="C66" s="301"/>
      <c r="D66" s="301"/>
      <c r="E66" s="90">
        <v>4</v>
      </c>
      <c r="F66" s="90">
        <v>1</v>
      </c>
      <c r="G66" s="90">
        <v>5</v>
      </c>
      <c r="H66" s="90">
        <v>3</v>
      </c>
      <c r="I66" s="90">
        <v>4</v>
      </c>
    </row>
    <row r="67" spans="1:20" ht="5" customHeight="1" thickBot="1" x14ac:dyDescent="0.2">
      <c r="B67" s="55"/>
    </row>
    <row r="68" spans="1:20" ht="20" customHeight="1" thickBot="1" x14ac:dyDescent="0.2">
      <c r="B68" s="302" t="s">
        <v>11</v>
      </c>
      <c r="C68" s="303"/>
      <c r="D68" s="303"/>
      <c r="E68" s="303"/>
      <c r="F68" s="303"/>
      <c r="G68" s="304"/>
    </row>
    <row r="69" spans="1:20" ht="20" customHeight="1" x14ac:dyDescent="0.15">
      <c r="B69" s="305"/>
      <c r="C69" s="306"/>
      <c r="D69" s="306"/>
      <c r="E69" s="306"/>
      <c r="F69" s="306"/>
      <c r="G69" s="306"/>
      <c r="H69" s="306"/>
      <c r="I69" s="307"/>
    </row>
    <row r="70" spans="1:20" ht="20" customHeight="1" x14ac:dyDescent="0.15">
      <c r="B70" s="308"/>
      <c r="C70" s="309"/>
      <c r="D70" s="309"/>
      <c r="E70" s="309"/>
      <c r="F70" s="309"/>
      <c r="G70" s="309"/>
      <c r="H70" s="309"/>
      <c r="I70" s="310"/>
    </row>
    <row r="71" spans="1:20" ht="20" customHeight="1" x14ac:dyDescent="0.2">
      <c r="B71" s="308"/>
      <c r="C71" s="309"/>
      <c r="D71" s="309"/>
      <c r="E71" s="309"/>
      <c r="F71" s="309"/>
      <c r="G71" s="309"/>
      <c r="H71" s="309"/>
      <c r="I71" s="310"/>
      <c r="T71" s="54"/>
    </row>
    <row r="72" spans="1:20" ht="20" customHeight="1" thickBot="1" x14ac:dyDescent="0.2">
      <c r="B72" s="311"/>
      <c r="C72" s="312"/>
      <c r="D72" s="312"/>
      <c r="E72" s="312"/>
      <c r="F72" s="312"/>
      <c r="G72" s="312"/>
      <c r="H72" s="312"/>
      <c r="I72" s="313"/>
    </row>
    <row r="73" spans="1:20" ht="5" customHeight="1" thickBot="1" x14ac:dyDescent="0.2">
      <c r="B73" s="87"/>
      <c r="C73" s="87"/>
      <c r="D73" s="87"/>
      <c r="E73" s="87"/>
      <c r="F73" s="87"/>
      <c r="G73" s="87"/>
      <c r="H73" s="87"/>
      <c r="I73" s="87"/>
    </row>
    <row r="74" spans="1:20" ht="20" customHeight="1" thickBot="1" x14ac:dyDescent="0.2">
      <c r="B74" s="314" t="s">
        <v>10</v>
      </c>
      <c r="C74" s="315"/>
      <c r="D74" s="315"/>
      <c r="E74" s="315"/>
      <c r="F74" s="315"/>
      <c r="G74" s="315"/>
      <c r="H74" s="316"/>
    </row>
    <row r="75" spans="1:20" ht="60" customHeight="1" thickBot="1" x14ac:dyDescent="0.2">
      <c r="B75" s="317"/>
      <c r="C75" s="318"/>
      <c r="D75" s="318"/>
      <c r="E75" s="318"/>
      <c r="F75" s="318"/>
      <c r="G75" s="318"/>
      <c r="H75" s="318"/>
      <c r="I75" s="318"/>
      <c r="J75" s="318"/>
      <c r="K75" s="318"/>
      <c r="L75" s="318"/>
      <c r="M75" s="318"/>
      <c r="N75" s="318"/>
      <c r="O75" s="318"/>
      <c r="P75" s="318"/>
      <c r="Q75" s="318"/>
      <c r="R75" s="319"/>
    </row>
    <row r="76" spans="1:20" ht="5" customHeight="1" thickBot="1" x14ac:dyDescent="0.2"/>
    <row r="77" spans="1:20" ht="15" customHeight="1" thickBot="1" x14ac:dyDescent="0.2">
      <c r="B77" s="302" t="s">
        <v>280</v>
      </c>
      <c r="C77" s="303"/>
      <c r="D77" s="303"/>
      <c r="E77" s="303"/>
      <c r="F77" s="303"/>
      <c r="G77" s="303"/>
      <c r="H77" s="304"/>
    </row>
    <row r="78" spans="1:20" ht="15" customHeight="1" x14ac:dyDescent="0.15">
      <c r="B78" s="124"/>
      <c r="C78" s="113"/>
      <c r="D78" s="113"/>
      <c r="E78" s="113"/>
      <c r="F78" s="113"/>
      <c r="G78" s="113"/>
      <c r="H78" s="113"/>
      <c r="I78" s="113"/>
      <c r="J78" s="113"/>
      <c r="K78" s="113"/>
      <c r="L78" s="113"/>
      <c r="M78" s="113"/>
      <c r="N78" s="113"/>
      <c r="O78" s="113"/>
      <c r="P78" s="113"/>
      <c r="Q78" s="113"/>
      <c r="R78" s="114"/>
    </row>
    <row r="79" spans="1:20" ht="15" customHeight="1" x14ac:dyDescent="0.15">
      <c r="B79" s="125"/>
      <c r="R79" s="126"/>
    </row>
    <row r="80" spans="1:20" ht="15" customHeight="1" x14ac:dyDescent="0.15">
      <c r="B80" s="125"/>
      <c r="R80" s="126"/>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thickBot="1" x14ac:dyDescent="0.2">
      <c r="B111" s="127"/>
      <c r="C111" s="128"/>
      <c r="D111" s="128"/>
      <c r="E111" s="128"/>
      <c r="F111" s="128"/>
      <c r="G111" s="128"/>
      <c r="H111" s="128"/>
      <c r="I111" s="128"/>
      <c r="J111" s="128"/>
      <c r="K111" s="128"/>
      <c r="L111" s="128"/>
      <c r="M111" s="128"/>
      <c r="N111" s="128"/>
      <c r="O111" s="128"/>
      <c r="P111" s="128"/>
      <c r="Q111" s="128"/>
      <c r="R111" s="129"/>
    </row>
    <row r="112" spans="2:18" ht="10" customHeight="1" thickBot="1" x14ac:dyDescent="0.2"/>
    <row r="113" spans="1:18" ht="20" customHeight="1" thickBot="1" x14ac:dyDescent="0.2">
      <c r="A113" s="320" t="s">
        <v>13</v>
      </c>
      <c r="B113" s="321"/>
      <c r="C113" s="321"/>
      <c r="D113" s="75" t="s">
        <v>201</v>
      </c>
      <c r="E113" s="322" t="s">
        <v>311</v>
      </c>
      <c r="F113" s="323"/>
      <c r="G113" s="131"/>
      <c r="H113" s="75"/>
      <c r="I113" s="324"/>
      <c r="J113" s="324"/>
      <c r="K113" s="131"/>
      <c r="L113" s="75"/>
      <c r="M113" s="85" t="s">
        <v>202</v>
      </c>
      <c r="N113" s="132"/>
      <c r="O113" s="325" t="s">
        <v>313</v>
      </c>
      <c r="P113" s="326"/>
      <c r="Q113" s="75"/>
      <c r="R113" s="76"/>
    </row>
    <row r="114" spans="1:18" ht="5" customHeight="1" thickBot="1" x14ac:dyDescent="0.2">
      <c r="B114" s="55"/>
    </row>
    <row r="115" spans="1:18" ht="20" customHeight="1" thickBot="1" x14ac:dyDescent="0.2">
      <c r="B115" s="55"/>
      <c r="E115" s="86" t="s">
        <v>57</v>
      </c>
      <c r="F115" s="86" t="s">
        <v>58</v>
      </c>
      <c r="G115" s="86" t="s">
        <v>59</v>
      </c>
      <c r="H115" s="86" t="s">
        <v>60</v>
      </c>
      <c r="I115" s="86" t="s">
        <v>61</v>
      </c>
    </row>
    <row r="116" spans="1:18" ht="20" customHeight="1" x14ac:dyDescent="0.15">
      <c r="A116" s="327" t="s">
        <v>7</v>
      </c>
      <c r="B116" s="327"/>
      <c r="C116" s="327"/>
      <c r="D116" s="327"/>
      <c r="E116" s="88">
        <v>6</v>
      </c>
      <c r="F116" s="88">
        <v>5.5</v>
      </c>
      <c r="G116" s="88">
        <v>5</v>
      </c>
      <c r="H116" s="88">
        <v>3</v>
      </c>
      <c r="I116" s="88">
        <v>3</v>
      </c>
    </row>
    <row r="117" spans="1:18" ht="20" customHeight="1" x14ac:dyDescent="0.15">
      <c r="A117" s="328" t="s">
        <v>8</v>
      </c>
      <c r="B117" s="328"/>
      <c r="C117" s="328"/>
      <c r="D117" s="328"/>
      <c r="E117" s="89">
        <v>5</v>
      </c>
      <c r="F117" s="89">
        <v>5</v>
      </c>
      <c r="G117" s="89">
        <v>7</v>
      </c>
      <c r="H117" s="89">
        <v>2</v>
      </c>
      <c r="I117" s="89">
        <v>7</v>
      </c>
    </row>
    <row r="118" spans="1:18" ht="20" customHeight="1" thickBot="1" x14ac:dyDescent="0.2">
      <c r="A118" s="301" t="s">
        <v>9</v>
      </c>
      <c r="B118" s="301"/>
      <c r="C118" s="301"/>
      <c r="D118" s="301"/>
      <c r="E118" s="90">
        <v>4</v>
      </c>
      <c r="F118" s="90">
        <v>1</v>
      </c>
      <c r="G118" s="90">
        <v>5</v>
      </c>
      <c r="H118" s="90">
        <v>4</v>
      </c>
      <c r="I118" s="90">
        <v>4</v>
      </c>
    </row>
    <row r="119" spans="1:18" ht="5" customHeight="1" thickBot="1" x14ac:dyDescent="0.2">
      <c r="B119" s="55"/>
    </row>
    <row r="120" spans="1:18" ht="20" customHeight="1" thickBot="1" x14ac:dyDescent="0.2">
      <c r="B120" s="302" t="s">
        <v>11</v>
      </c>
      <c r="C120" s="303"/>
      <c r="D120" s="303"/>
      <c r="E120" s="303"/>
      <c r="F120" s="303"/>
      <c r="G120" s="304"/>
    </row>
    <row r="121" spans="1:18" ht="20" customHeight="1" x14ac:dyDescent="0.15">
      <c r="B121" s="305"/>
      <c r="C121" s="306"/>
      <c r="D121" s="306"/>
      <c r="E121" s="306"/>
      <c r="F121" s="306"/>
      <c r="G121" s="306"/>
      <c r="H121" s="306"/>
      <c r="I121" s="307"/>
    </row>
    <row r="122" spans="1:18" ht="20" customHeight="1" x14ac:dyDescent="0.15">
      <c r="B122" s="308"/>
      <c r="C122" s="309"/>
      <c r="D122" s="309"/>
      <c r="E122" s="309"/>
      <c r="F122" s="309"/>
      <c r="G122" s="309"/>
      <c r="H122" s="309"/>
      <c r="I122" s="310"/>
    </row>
    <row r="123" spans="1:18" ht="20" customHeight="1" x14ac:dyDescent="0.15">
      <c r="B123" s="308"/>
      <c r="C123" s="309"/>
      <c r="D123" s="309"/>
      <c r="E123" s="309"/>
      <c r="F123" s="309"/>
      <c r="G123" s="309"/>
      <c r="H123" s="309"/>
      <c r="I123" s="310"/>
    </row>
    <row r="124" spans="1:18" ht="20" customHeight="1" thickBot="1" x14ac:dyDescent="0.2">
      <c r="B124" s="311"/>
      <c r="C124" s="312"/>
      <c r="D124" s="312"/>
      <c r="E124" s="312"/>
      <c r="F124" s="312"/>
      <c r="G124" s="312"/>
      <c r="H124" s="312"/>
      <c r="I124" s="313"/>
    </row>
    <row r="125" spans="1:18" ht="5" customHeight="1" thickBot="1" x14ac:dyDescent="0.2">
      <c r="B125" s="87"/>
      <c r="C125" s="87"/>
      <c r="D125" s="87"/>
      <c r="E125" s="87"/>
      <c r="F125" s="87"/>
      <c r="G125" s="87"/>
      <c r="H125" s="87"/>
      <c r="I125" s="87"/>
    </row>
    <row r="126" spans="1:18" ht="20" customHeight="1" thickBot="1" x14ac:dyDescent="0.2">
      <c r="B126" s="314" t="s">
        <v>10</v>
      </c>
      <c r="C126" s="315"/>
      <c r="D126" s="315"/>
      <c r="E126" s="315"/>
      <c r="F126" s="315"/>
      <c r="G126" s="315"/>
      <c r="H126" s="316"/>
    </row>
    <row r="127" spans="1:18" ht="60" customHeight="1" thickBot="1" x14ac:dyDescent="0.2">
      <c r="B127" s="317"/>
      <c r="C127" s="318"/>
      <c r="D127" s="318"/>
      <c r="E127" s="318"/>
      <c r="F127" s="318"/>
      <c r="G127" s="318"/>
      <c r="H127" s="318"/>
      <c r="I127" s="318"/>
      <c r="J127" s="318"/>
      <c r="K127" s="318"/>
      <c r="L127" s="318"/>
      <c r="M127" s="318"/>
      <c r="N127" s="318"/>
      <c r="O127" s="318"/>
      <c r="P127" s="318"/>
      <c r="Q127" s="318"/>
      <c r="R127" s="319"/>
    </row>
    <row r="128" spans="1:18" ht="5" customHeight="1" thickBot="1" x14ac:dyDescent="0.2"/>
    <row r="129" spans="2:18" ht="15" customHeight="1" thickBot="1" x14ac:dyDescent="0.2">
      <c r="B129" s="302" t="s">
        <v>280</v>
      </c>
      <c r="C129" s="303"/>
      <c r="D129" s="303"/>
      <c r="E129" s="303"/>
      <c r="F129" s="303"/>
      <c r="G129" s="303"/>
      <c r="H129" s="304"/>
    </row>
    <row r="130" spans="2:18" ht="15" customHeight="1" x14ac:dyDescent="0.15">
      <c r="B130" s="124"/>
      <c r="C130" s="113"/>
      <c r="D130" s="113"/>
      <c r="E130" s="113"/>
      <c r="F130" s="113"/>
      <c r="G130" s="113"/>
      <c r="H130" s="113"/>
      <c r="I130" s="113"/>
      <c r="J130" s="113"/>
      <c r="K130" s="113"/>
      <c r="L130" s="113"/>
      <c r="M130" s="113"/>
      <c r="N130" s="113"/>
      <c r="O130" s="113"/>
      <c r="P130" s="113"/>
      <c r="Q130" s="113"/>
      <c r="R130" s="114"/>
    </row>
    <row r="131" spans="2:18" ht="15" customHeight="1" x14ac:dyDescent="0.15">
      <c r="B131" s="125"/>
      <c r="R131" s="126"/>
    </row>
    <row r="132" spans="2:18" ht="15" customHeight="1" x14ac:dyDescent="0.15">
      <c r="B132" s="125"/>
      <c r="R132" s="126"/>
    </row>
    <row r="133" spans="2:18" ht="15" customHeight="1" x14ac:dyDescent="0.15">
      <c r="B133" s="125"/>
      <c r="R133" s="126"/>
    </row>
    <row r="134" spans="2:18" ht="15" customHeight="1" x14ac:dyDescent="0.15">
      <c r="B134" s="125"/>
      <c r="R134" s="126"/>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thickBot="1" x14ac:dyDescent="0.2">
      <c r="B163" s="127"/>
      <c r="C163" s="128"/>
      <c r="D163" s="128"/>
      <c r="E163" s="128"/>
      <c r="F163" s="128"/>
      <c r="G163" s="128"/>
      <c r="H163" s="128"/>
      <c r="I163" s="128"/>
      <c r="J163" s="128"/>
      <c r="K163" s="128"/>
      <c r="L163" s="128"/>
      <c r="M163" s="128"/>
      <c r="N163" s="128"/>
      <c r="O163" s="128"/>
      <c r="P163" s="128"/>
      <c r="Q163" s="128"/>
      <c r="R163" s="129"/>
    </row>
    <row r="164" spans="1:18" ht="10" customHeight="1" thickBot="1" x14ac:dyDescent="0.2"/>
    <row r="165" spans="1:18" ht="20" customHeight="1" thickBot="1" x14ac:dyDescent="0.2">
      <c r="A165" s="320" t="s">
        <v>14</v>
      </c>
      <c r="B165" s="321"/>
      <c r="C165" s="321"/>
      <c r="D165" s="75" t="s">
        <v>201</v>
      </c>
      <c r="E165" s="322" t="s">
        <v>311</v>
      </c>
      <c r="F165" s="323"/>
      <c r="G165" s="131"/>
      <c r="H165" s="75"/>
      <c r="I165" s="324"/>
      <c r="J165" s="324"/>
      <c r="K165" s="131"/>
      <c r="L165" s="75"/>
      <c r="M165" s="85" t="s">
        <v>202</v>
      </c>
      <c r="N165" s="132"/>
      <c r="O165" s="325" t="s">
        <v>313</v>
      </c>
      <c r="P165" s="326"/>
      <c r="Q165" s="75"/>
      <c r="R165" s="76"/>
    </row>
    <row r="166" spans="1:18" ht="5" customHeight="1" thickBot="1" x14ac:dyDescent="0.2">
      <c r="B166" s="55"/>
    </row>
    <row r="167" spans="1:18" ht="20" customHeight="1" thickBot="1" x14ac:dyDescent="0.2">
      <c r="B167" s="55"/>
      <c r="E167" s="86" t="s">
        <v>57</v>
      </c>
      <c r="F167" s="86" t="s">
        <v>58</v>
      </c>
      <c r="G167" s="86" t="s">
        <v>59</v>
      </c>
      <c r="H167" s="86" t="s">
        <v>60</v>
      </c>
      <c r="I167" s="86" t="s">
        <v>61</v>
      </c>
    </row>
    <row r="168" spans="1:18" ht="20" customHeight="1" x14ac:dyDescent="0.15">
      <c r="A168" s="327" t="s">
        <v>7</v>
      </c>
      <c r="B168" s="327"/>
      <c r="C168" s="327"/>
      <c r="D168" s="327"/>
      <c r="E168" s="88">
        <v>6</v>
      </c>
      <c r="F168" s="88">
        <v>1</v>
      </c>
      <c r="G168" s="88">
        <v>3</v>
      </c>
      <c r="H168" s="88">
        <v>3</v>
      </c>
      <c r="I168" s="88">
        <v>4</v>
      </c>
    </row>
    <row r="169" spans="1:18" ht="20" customHeight="1" x14ac:dyDescent="0.15">
      <c r="A169" s="328" t="s">
        <v>8</v>
      </c>
      <c r="B169" s="328"/>
      <c r="C169" s="328"/>
      <c r="D169" s="328"/>
      <c r="E169" s="89">
        <v>5</v>
      </c>
      <c r="F169" s="89">
        <v>4</v>
      </c>
      <c r="G169" s="89">
        <v>7</v>
      </c>
      <c r="H169" s="89">
        <v>5</v>
      </c>
      <c r="I169" s="89">
        <v>5</v>
      </c>
    </row>
    <row r="170" spans="1:18" ht="20" customHeight="1" thickBot="1" x14ac:dyDescent="0.2">
      <c r="A170" s="301" t="s">
        <v>9</v>
      </c>
      <c r="B170" s="301"/>
      <c r="C170" s="301"/>
      <c r="D170" s="301"/>
      <c r="E170" s="90">
        <v>2</v>
      </c>
      <c r="F170" s="90">
        <v>3</v>
      </c>
      <c r="G170" s="90">
        <v>3</v>
      </c>
      <c r="H170" s="90">
        <v>2</v>
      </c>
      <c r="I170" s="90">
        <v>3</v>
      </c>
    </row>
    <row r="171" spans="1:18" ht="5" customHeight="1" thickBot="1" x14ac:dyDescent="0.2">
      <c r="B171" s="55"/>
    </row>
    <row r="172" spans="1:18" ht="20" customHeight="1" thickBot="1" x14ac:dyDescent="0.2">
      <c r="B172" s="302" t="s">
        <v>11</v>
      </c>
      <c r="C172" s="303"/>
      <c r="D172" s="303"/>
      <c r="E172" s="303"/>
      <c r="F172" s="303"/>
      <c r="G172" s="304"/>
    </row>
    <row r="173" spans="1:18" ht="20" customHeight="1" x14ac:dyDescent="0.15">
      <c r="B173" s="305"/>
      <c r="C173" s="306"/>
      <c r="D173" s="306"/>
      <c r="E173" s="306"/>
      <c r="F173" s="306"/>
      <c r="G173" s="306"/>
      <c r="H173" s="306"/>
      <c r="I173" s="307"/>
    </row>
    <row r="174" spans="1:18" ht="20" customHeight="1" x14ac:dyDescent="0.15">
      <c r="B174" s="308"/>
      <c r="C174" s="309"/>
      <c r="D174" s="309"/>
      <c r="E174" s="309"/>
      <c r="F174" s="309"/>
      <c r="G174" s="309"/>
      <c r="H174" s="309"/>
      <c r="I174" s="310"/>
    </row>
    <row r="175" spans="1:18" ht="20" customHeight="1" x14ac:dyDescent="0.15">
      <c r="B175" s="308"/>
      <c r="C175" s="309"/>
      <c r="D175" s="309"/>
      <c r="E175" s="309"/>
      <c r="F175" s="309"/>
      <c r="G175" s="309"/>
      <c r="H175" s="309"/>
      <c r="I175" s="310"/>
    </row>
    <row r="176" spans="1:18" ht="20" customHeight="1" thickBot="1" x14ac:dyDescent="0.2">
      <c r="B176" s="311"/>
      <c r="C176" s="312"/>
      <c r="D176" s="312"/>
      <c r="E176" s="312"/>
      <c r="F176" s="312"/>
      <c r="G176" s="312"/>
      <c r="H176" s="312"/>
      <c r="I176" s="313"/>
    </row>
    <row r="177" spans="2:18" ht="5" customHeight="1" thickBot="1" x14ac:dyDescent="0.2">
      <c r="B177" s="87"/>
      <c r="C177" s="87"/>
      <c r="D177" s="87"/>
      <c r="E177" s="87"/>
      <c r="F177" s="87"/>
      <c r="G177" s="87"/>
      <c r="H177" s="87"/>
      <c r="I177" s="87"/>
    </row>
    <row r="178" spans="2:18" ht="20" customHeight="1" thickBot="1" x14ac:dyDescent="0.2">
      <c r="B178" s="314" t="s">
        <v>10</v>
      </c>
      <c r="C178" s="315"/>
      <c r="D178" s="315"/>
      <c r="E178" s="315"/>
      <c r="F178" s="315"/>
      <c r="G178" s="315"/>
      <c r="H178" s="316"/>
    </row>
    <row r="179" spans="2:18" ht="60" customHeight="1" thickBot="1" x14ac:dyDescent="0.2">
      <c r="B179" s="317"/>
      <c r="C179" s="318"/>
      <c r="D179" s="318"/>
      <c r="E179" s="318"/>
      <c r="F179" s="318"/>
      <c r="G179" s="318"/>
      <c r="H179" s="318"/>
      <c r="I179" s="318"/>
      <c r="J179" s="318"/>
      <c r="K179" s="318"/>
      <c r="L179" s="318"/>
      <c r="M179" s="318"/>
      <c r="N179" s="318"/>
      <c r="O179" s="318"/>
      <c r="P179" s="318"/>
      <c r="Q179" s="318"/>
      <c r="R179" s="319"/>
    </row>
    <row r="180" spans="2:18" ht="5" customHeight="1" thickBot="1" x14ac:dyDescent="0.2"/>
    <row r="181" spans="2:18" ht="15" customHeight="1" thickBot="1" x14ac:dyDescent="0.2">
      <c r="B181" s="302" t="s">
        <v>280</v>
      </c>
      <c r="C181" s="303"/>
      <c r="D181" s="303"/>
      <c r="E181" s="303"/>
      <c r="F181" s="303"/>
      <c r="G181" s="303"/>
      <c r="H181" s="304"/>
    </row>
    <row r="182" spans="2:18" ht="15" customHeight="1" x14ac:dyDescent="0.15">
      <c r="B182" s="124"/>
      <c r="C182" s="113"/>
      <c r="D182" s="113"/>
      <c r="E182" s="113"/>
      <c r="F182" s="113"/>
      <c r="G182" s="113"/>
      <c r="H182" s="113"/>
      <c r="I182" s="113"/>
      <c r="J182" s="113"/>
      <c r="K182" s="113"/>
      <c r="L182" s="113"/>
      <c r="M182" s="113"/>
      <c r="N182" s="113"/>
      <c r="O182" s="113"/>
      <c r="P182" s="113"/>
      <c r="Q182" s="113"/>
      <c r="R182" s="114"/>
    </row>
    <row r="183" spans="2:18" ht="15" customHeight="1" x14ac:dyDescent="0.15">
      <c r="B183" s="125"/>
      <c r="R183" s="126"/>
    </row>
    <row r="184" spans="2:18" ht="15" customHeight="1" x14ac:dyDescent="0.15">
      <c r="B184" s="125"/>
      <c r="R184" s="126"/>
    </row>
    <row r="185" spans="2:18" ht="15" customHeight="1" x14ac:dyDescent="0.15">
      <c r="B185" s="125"/>
      <c r="R185" s="126"/>
    </row>
    <row r="186" spans="2:18" ht="15" customHeight="1" x14ac:dyDescent="0.15">
      <c r="B186" s="125"/>
      <c r="R186" s="126"/>
    </row>
    <row r="187" spans="2:18" ht="15" customHeight="1" x14ac:dyDescent="0.15">
      <c r="B187" s="125"/>
      <c r="R187" s="126"/>
    </row>
    <row r="188" spans="2:18" ht="15" customHeight="1" x14ac:dyDescent="0.15">
      <c r="B188" s="125"/>
      <c r="R188" s="126"/>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thickBot="1" x14ac:dyDescent="0.2">
      <c r="B215" s="127"/>
      <c r="C215" s="128"/>
      <c r="D215" s="128"/>
      <c r="E215" s="128"/>
      <c r="F215" s="128"/>
      <c r="G215" s="128"/>
      <c r="H215" s="128"/>
      <c r="I215" s="128"/>
      <c r="J215" s="128"/>
      <c r="K215" s="128"/>
      <c r="L215" s="128"/>
      <c r="M215" s="128"/>
      <c r="N215" s="128"/>
      <c r="O215" s="128"/>
      <c r="P215" s="128"/>
      <c r="Q215" s="128"/>
      <c r="R215" s="129"/>
    </row>
    <row r="216" spans="1:18" ht="10" customHeight="1" thickBot="1" x14ac:dyDescent="0.2"/>
    <row r="217" spans="1:18" ht="20" customHeight="1" thickBot="1" x14ac:dyDescent="0.2">
      <c r="A217" s="320" t="s">
        <v>15</v>
      </c>
      <c r="B217" s="321"/>
      <c r="C217" s="321"/>
      <c r="D217" s="75" t="s">
        <v>201</v>
      </c>
      <c r="E217" s="322" t="s">
        <v>311</v>
      </c>
      <c r="F217" s="323"/>
      <c r="G217" s="131"/>
      <c r="H217" s="75"/>
      <c r="I217" s="324"/>
      <c r="J217" s="324"/>
      <c r="K217" s="131"/>
      <c r="L217" s="75"/>
      <c r="M217" s="85" t="s">
        <v>202</v>
      </c>
      <c r="N217" s="132"/>
      <c r="O217" s="325" t="s">
        <v>313</v>
      </c>
      <c r="P217" s="326"/>
      <c r="Q217" s="75"/>
      <c r="R217" s="76"/>
    </row>
    <row r="218" spans="1:18" ht="5" customHeight="1" thickBot="1" x14ac:dyDescent="0.2">
      <c r="B218" s="55"/>
    </row>
    <row r="219" spans="1:18" ht="20" customHeight="1" thickBot="1" x14ac:dyDescent="0.2">
      <c r="B219" s="55"/>
      <c r="E219" s="86" t="s">
        <v>57</v>
      </c>
      <c r="F219" s="86" t="s">
        <v>58</v>
      </c>
      <c r="G219" s="86" t="s">
        <v>59</v>
      </c>
      <c r="H219" s="86" t="s">
        <v>60</v>
      </c>
      <c r="I219" s="86" t="s">
        <v>61</v>
      </c>
    </row>
    <row r="220" spans="1:18" ht="20" customHeight="1" x14ac:dyDescent="0.15">
      <c r="A220" s="327" t="s">
        <v>7</v>
      </c>
      <c r="B220" s="327"/>
      <c r="C220" s="327"/>
      <c r="D220" s="327"/>
      <c r="E220" s="88">
        <v>6</v>
      </c>
      <c r="F220" s="88">
        <v>5.5</v>
      </c>
      <c r="G220" s="88">
        <v>5</v>
      </c>
      <c r="H220" s="88">
        <v>6</v>
      </c>
      <c r="I220" s="88">
        <v>3</v>
      </c>
    </row>
    <row r="221" spans="1:18" ht="20" customHeight="1" x14ac:dyDescent="0.15">
      <c r="A221" s="328" t="s">
        <v>8</v>
      </c>
      <c r="B221" s="328"/>
      <c r="C221" s="328"/>
      <c r="D221" s="328"/>
      <c r="E221" s="89">
        <v>5</v>
      </c>
      <c r="F221" s="89">
        <v>5</v>
      </c>
      <c r="G221" s="89">
        <v>7</v>
      </c>
      <c r="H221" s="89">
        <v>2</v>
      </c>
      <c r="I221" s="89">
        <v>7</v>
      </c>
    </row>
    <row r="222" spans="1:18" ht="20" customHeight="1" thickBot="1" x14ac:dyDescent="0.2">
      <c r="A222" s="301" t="s">
        <v>9</v>
      </c>
      <c r="B222" s="301"/>
      <c r="C222" s="301"/>
      <c r="D222" s="301"/>
      <c r="E222" s="90">
        <v>4</v>
      </c>
      <c r="F222" s="90">
        <v>1</v>
      </c>
      <c r="G222" s="90">
        <v>5</v>
      </c>
      <c r="H222" s="90">
        <v>3</v>
      </c>
      <c r="I222" s="90">
        <v>4</v>
      </c>
    </row>
    <row r="223" spans="1:18" ht="5" customHeight="1" thickBot="1" x14ac:dyDescent="0.2">
      <c r="B223" s="55"/>
    </row>
    <row r="224" spans="1:18" ht="20" customHeight="1" thickBot="1" x14ac:dyDescent="0.2">
      <c r="B224" s="302" t="s">
        <v>11</v>
      </c>
      <c r="C224" s="303"/>
      <c r="D224" s="303"/>
      <c r="E224" s="303"/>
      <c r="F224" s="303"/>
      <c r="G224" s="304"/>
    </row>
    <row r="225" spans="2:18" ht="20" customHeight="1" x14ac:dyDescent="0.15">
      <c r="B225" s="305"/>
      <c r="C225" s="306"/>
      <c r="D225" s="306"/>
      <c r="E225" s="306"/>
      <c r="F225" s="306"/>
      <c r="G225" s="306"/>
      <c r="H225" s="306"/>
      <c r="I225" s="307"/>
    </row>
    <row r="226" spans="2:18" ht="20" customHeight="1" x14ac:dyDescent="0.15">
      <c r="B226" s="308"/>
      <c r="C226" s="309"/>
      <c r="D226" s="309"/>
      <c r="E226" s="309"/>
      <c r="F226" s="309"/>
      <c r="G226" s="309"/>
      <c r="H226" s="309"/>
      <c r="I226" s="310"/>
    </row>
    <row r="227" spans="2:18" ht="20" customHeight="1" x14ac:dyDescent="0.15">
      <c r="B227" s="308"/>
      <c r="C227" s="309"/>
      <c r="D227" s="309"/>
      <c r="E227" s="309"/>
      <c r="F227" s="309"/>
      <c r="G227" s="309"/>
      <c r="H227" s="309"/>
      <c r="I227" s="310"/>
    </row>
    <row r="228" spans="2:18" ht="20" customHeight="1" thickBot="1" x14ac:dyDescent="0.2">
      <c r="B228" s="311"/>
      <c r="C228" s="312"/>
      <c r="D228" s="312"/>
      <c r="E228" s="312"/>
      <c r="F228" s="312"/>
      <c r="G228" s="312"/>
      <c r="H228" s="312"/>
      <c r="I228" s="313"/>
    </row>
    <row r="229" spans="2:18" ht="5" customHeight="1" thickBot="1" x14ac:dyDescent="0.2">
      <c r="B229" s="87"/>
      <c r="C229" s="87"/>
      <c r="D229" s="87"/>
      <c r="E229" s="87"/>
      <c r="F229" s="87"/>
      <c r="G229" s="87"/>
      <c r="H229" s="87"/>
      <c r="I229" s="87"/>
    </row>
    <row r="230" spans="2:18" ht="20" customHeight="1" thickBot="1" x14ac:dyDescent="0.2">
      <c r="B230" s="314" t="s">
        <v>10</v>
      </c>
      <c r="C230" s="315"/>
      <c r="D230" s="315"/>
      <c r="E230" s="315"/>
      <c r="F230" s="315"/>
      <c r="G230" s="315"/>
      <c r="H230" s="316"/>
    </row>
    <row r="231" spans="2:18" ht="60" customHeight="1" thickBot="1" x14ac:dyDescent="0.2">
      <c r="B231" s="317"/>
      <c r="C231" s="318"/>
      <c r="D231" s="318"/>
      <c r="E231" s="318"/>
      <c r="F231" s="318"/>
      <c r="G231" s="318"/>
      <c r="H231" s="318"/>
      <c r="I231" s="318"/>
      <c r="J231" s="318"/>
      <c r="K231" s="318"/>
      <c r="L231" s="318"/>
      <c r="M231" s="318"/>
      <c r="N231" s="318"/>
      <c r="O231" s="318"/>
      <c r="P231" s="318"/>
      <c r="Q231" s="318"/>
      <c r="R231" s="319"/>
    </row>
    <row r="232" spans="2:18" ht="5" customHeight="1" thickBot="1" x14ac:dyDescent="0.2"/>
    <row r="233" spans="2:18" ht="15" customHeight="1" thickBot="1" x14ac:dyDescent="0.2">
      <c r="B233" s="302" t="s">
        <v>280</v>
      </c>
      <c r="C233" s="303"/>
      <c r="D233" s="303"/>
      <c r="E233" s="303"/>
      <c r="F233" s="303"/>
      <c r="G233" s="303"/>
      <c r="H233" s="304"/>
    </row>
    <row r="234" spans="2:18" ht="15" customHeight="1" x14ac:dyDescent="0.15">
      <c r="B234" s="124"/>
      <c r="C234" s="113"/>
      <c r="D234" s="113"/>
      <c r="E234" s="113"/>
      <c r="F234" s="113"/>
      <c r="G234" s="113"/>
      <c r="H234" s="113"/>
      <c r="I234" s="113"/>
      <c r="J234" s="113"/>
      <c r="K234" s="113"/>
      <c r="L234" s="113"/>
      <c r="M234" s="113"/>
      <c r="N234" s="113"/>
      <c r="O234" s="113"/>
      <c r="P234" s="113"/>
      <c r="Q234" s="113"/>
      <c r="R234" s="114"/>
    </row>
    <row r="235" spans="2:18" ht="15" customHeight="1" x14ac:dyDescent="0.15">
      <c r="B235" s="125"/>
      <c r="R235" s="126"/>
    </row>
    <row r="236" spans="2:18" ht="15" customHeight="1" x14ac:dyDescent="0.15">
      <c r="B236" s="125"/>
      <c r="R236" s="126"/>
    </row>
    <row r="237" spans="2:18" ht="15" customHeight="1" x14ac:dyDescent="0.15">
      <c r="B237" s="125"/>
      <c r="R237" s="126"/>
    </row>
    <row r="238" spans="2:18" ht="15" customHeight="1" x14ac:dyDescent="0.15">
      <c r="B238" s="125"/>
      <c r="R238" s="126"/>
    </row>
    <row r="239" spans="2:18" ht="15" customHeight="1" x14ac:dyDescent="0.15">
      <c r="B239" s="125"/>
      <c r="R239" s="126"/>
    </row>
    <row r="240" spans="2:18" ht="15" customHeight="1" x14ac:dyDescent="0.15">
      <c r="B240" s="125"/>
      <c r="R240" s="126"/>
    </row>
    <row r="241" spans="2:18" ht="15" customHeight="1" x14ac:dyDescent="0.15">
      <c r="B241" s="125"/>
      <c r="R241" s="126"/>
    </row>
    <row r="242" spans="2:18" ht="15" customHeight="1" x14ac:dyDescent="0.15">
      <c r="B242" s="125"/>
      <c r="R242" s="126"/>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1:18" ht="15" customHeight="1" x14ac:dyDescent="0.15">
      <c r="B257" s="125"/>
      <c r="R257" s="126"/>
    </row>
    <row r="258" spans="1:18" ht="15" customHeight="1" x14ac:dyDescent="0.15">
      <c r="B258" s="125"/>
      <c r="R258" s="126"/>
    </row>
    <row r="259" spans="1:18" ht="15" customHeight="1" x14ac:dyDescent="0.15">
      <c r="B259" s="125"/>
      <c r="R259" s="126"/>
    </row>
    <row r="260" spans="1:18" ht="15" customHeight="1" x14ac:dyDescent="0.15">
      <c r="B260" s="125"/>
      <c r="R260" s="126"/>
    </row>
    <row r="261" spans="1:18" ht="15" customHeight="1" x14ac:dyDescent="0.15">
      <c r="B261" s="125"/>
      <c r="R261" s="126"/>
    </row>
    <row r="262" spans="1:18" ht="15" customHeight="1" x14ac:dyDescent="0.15">
      <c r="B262" s="125"/>
      <c r="R262" s="126"/>
    </row>
    <row r="263" spans="1:18" ht="15" customHeight="1" x14ac:dyDescent="0.15">
      <c r="B263" s="125"/>
      <c r="R263" s="126"/>
    </row>
    <row r="264" spans="1:18" ht="15" customHeight="1" x14ac:dyDescent="0.15">
      <c r="B264" s="125"/>
      <c r="R264" s="126"/>
    </row>
    <row r="265" spans="1:18" ht="15" customHeight="1" x14ac:dyDescent="0.15">
      <c r="B265" s="125"/>
      <c r="R265" s="126"/>
    </row>
    <row r="266" spans="1:18" ht="15" customHeight="1" x14ac:dyDescent="0.15">
      <c r="B266" s="125"/>
      <c r="R266" s="126"/>
    </row>
    <row r="267" spans="1:18" ht="15" customHeight="1" thickBot="1" x14ac:dyDescent="0.2">
      <c r="B267" s="127"/>
      <c r="C267" s="128"/>
      <c r="D267" s="128"/>
      <c r="E267" s="128"/>
      <c r="F267" s="128"/>
      <c r="G267" s="128"/>
      <c r="H267" s="128"/>
      <c r="I267" s="128"/>
      <c r="J267" s="128"/>
      <c r="K267" s="128"/>
      <c r="L267" s="128"/>
      <c r="M267" s="128"/>
      <c r="N267" s="128"/>
      <c r="O267" s="128"/>
      <c r="P267" s="128"/>
      <c r="Q267" s="128"/>
      <c r="R267" s="129"/>
    </row>
    <row r="268" spans="1:18" ht="10" customHeight="1" thickBot="1" x14ac:dyDescent="0.2"/>
    <row r="269" spans="1:18" ht="20" customHeight="1" thickBot="1" x14ac:dyDescent="0.2">
      <c r="A269" s="320" t="s">
        <v>16</v>
      </c>
      <c r="B269" s="321"/>
      <c r="C269" s="321"/>
      <c r="D269" s="75" t="s">
        <v>201</v>
      </c>
      <c r="E269" s="322" t="s">
        <v>311</v>
      </c>
      <c r="F269" s="323"/>
      <c r="G269" s="131"/>
      <c r="H269" s="75"/>
      <c r="I269" s="324"/>
      <c r="J269" s="324"/>
      <c r="K269" s="131"/>
      <c r="L269" s="75"/>
      <c r="M269" s="85" t="s">
        <v>202</v>
      </c>
      <c r="N269" s="132"/>
      <c r="O269" s="325" t="s">
        <v>313</v>
      </c>
      <c r="P269" s="326"/>
      <c r="Q269" s="75"/>
      <c r="R269" s="76"/>
    </row>
    <row r="270" spans="1:18" ht="5" customHeight="1" thickBot="1" x14ac:dyDescent="0.2">
      <c r="B270" s="55"/>
    </row>
    <row r="271" spans="1:18" ht="20" customHeight="1" thickBot="1" x14ac:dyDescent="0.2">
      <c r="B271" s="55"/>
      <c r="E271" s="86" t="s">
        <v>57</v>
      </c>
      <c r="F271" s="86" t="s">
        <v>58</v>
      </c>
      <c r="G271" s="86" t="s">
        <v>59</v>
      </c>
      <c r="H271" s="86" t="s">
        <v>60</v>
      </c>
      <c r="I271" s="86" t="s">
        <v>61</v>
      </c>
    </row>
    <row r="272" spans="1:18" ht="20" customHeight="1" x14ac:dyDescent="0.15">
      <c r="A272" s="327" t="s">
        <v>7</v>
      </c>
      <c r="B272" s="327"/>
      <c r="C272" s="327"/>
      <c r="D272" s="327"/>
      <c r="E272" s="88">
        <v>6</v>
      </c>
      <c r="F272" s="88">
        <v>5.5</v>
      </c>
      <c r="G272" s="88">
        <v>10</v>
      </c>
      <c r="H272" s="88">
        <v>6</v>
      </c>
      <c r="I272" s="88">
        <v>3</v>
      </c>
    </row>
    <row r="273" spans="1:18" ht="20" customHeight="1" x14ac:dyDescent="0.15">
      <c r="A273" s="328" t="s">
        <v>8</v>
      </c>
      <c r="B273" s="328"/>
      <c r="C273" s="328"/>
      <c r="D273" s="328"/>
      <c r="E273" s="89">
        <v>7</v>
      </c>
      <c r="F273" s="89">
        <v>8</v>
      </c>
      <c r="G273" s="89">
        <v>7</v>
      </c>
      <c r="H273" s="89">
        <v>9</v>
      </c>
      <c r="I273" s="89">
        <v>5</v>
      </c>
    </row>
    <row r="274" spans="1:18" ht="20" customHeight="1" thickBot="1" x14ac:dyDescent="0.2">
      <c r="A274" s="301" t="s">
        <v>9</v>
      </c>
      <c r="B274" s="301"/>
      <c r="C274" s="301"/>
      <c r="D274" s="301"/>
      <c r="E274" s="90">
        <v>2</v>
      </c>
      <c r="F274" s="90">
        <v>7</v>
      </c>
      <c r="G274" s="90">
        <v>4</v>
      </c>
      <c r="H274" s="90">
        <v>8</v>
      </c>
      <c r="I274" s="90">
        <v>4</v>
      </c>
    </row>
    <row r="275" spans="1:18" ht="5" customHeight="1" thickBot="1" x14ac:dyDescent="0.2">
      <c r="B275" s="55"/>
    </row>
    <row r="276" spans="1:18" ht="20" customHeight="1" thickBot="1" x14ac:dyDescent="0.2">
      <c r="B276" s="302" t="s">
        <v>11</v>
      </c>
      <c r="C276" s="303"/>
      <c r="D276" s="303"/>
      <c r="E276" s="303"/>
      <c r="F276" s="303"/>
      <c r="G276" s="304"/>
    </row>
    <row r="277" spans="1:18" ht="20" customHeight="1" x14ac:dyDescent="0.15">
      <c r="B277" s="305"/>
      <c r="C277" s="306"/>
      <c r="D277" s="306"/>
      <c r="E277" s="306"/>
      <c r="F277" s="306"/>
      <c r="G277" s="306"/>
      <c r="H277" s="306"/>
      <c r="I277" s="307"/>
    </row>
    <row r="278" spans="1:18" ht="20" customHeight="1" x14ac:dyDescent="0.15">
      <c r="B278" s="308"/>
      <c r="C278" s="309"/>
      <c r="D278" s="309"/>
      <c r="E278" s="309"/>
      <c r="F278" s="309"/>
      <c r="G278" s="309"/>
      <c r="H278" s="309"/>
      <c r="I278" s="310"/>
    </row>
    <row r="279" spans="1:18" ht="20" customHeight="1" x14ac:dyDescent="0.15">
      <c r="B279" s="308"/>
      <c r="C279" s="309"/>
      <c r="D279" s="309"/>
      <c r="E279" s="309"/>
      <c r="F279" s="309"/>
      <c r="G279" s="309"/>
      <c r="H279" s="309"/>
      <c r="I279" s="310"/>
    </row>
    <row r="280" spans="1:18" ht="20" customHeight="1" thickBot="1" x14ac:dyDescent="0.2">
      <c r="B280" s="311"/>
      <c r="C280" s="312"/>
      <c r="D280" s="312"/>
      <c r="E280" s="312"/>
      <c r="F280" s="312"/>
      <c r="G280" s="312"/>
      <c r="H280" s="312"/>
      <c r="I280" s="313"/>
    </row>
    <row r="281" spans="1:18" ht="5" customHeight="1" thickBot="1" x14ac:dyDescent="0.2">
      <c r="B281" s="87"/>
      <c r="C281" s="87"/>
      <c r="D281" s="87"/>
      <c r="E281" s="87"/>
      <c r="F281" s="87"/>
      <c r="G281" s="87"/>
      <c r="H281" s="87"/>
      <c r="I281" s="87"/>
    </row>
    <row r="282" spans="1:18" ht="20" customHeight="1" thickBot="1" x14ac:dyDescent="0.2">
      <c r="B282" s="314" t="s">
        <v>10</v>
      </c>
      <c r="C282" s="315"/>
      <c r="D282" s="315"/>
      <c r="E282" s="315"/>
      <c r="F282" s="315"/>
      <c r="G282" s="315"/>
      <c r="H282" s="316"/>
    </row>
    <row r="283" spans="1:18" ht="60" customHeight="1" thickBot="1" x14ac:dyDescent="0.2">
      <c r="B283" s="317"/>
      <c r="C283" s="318"/>
      <c r="D283" s="318"/>
      <c r="E283" s="318"/>
      <c r="F283" s="318"/>
      <c r="G283" s="318"/>
      <c r="H283" s="318"/>
      <c r="I283" s="318"/>
      <c r="J283" s="318"/>
      <c r="K283" s="318"/>
      <c r="L283" s="318"/>
      <c r="M283" s="318"/>
      <c r="N283" s="318"/>
      <c r="O283" s="318"/>
      <c r="P283" s="318"/>
      <c r="Q283" s="318"/>
      <c r="R283" s="319"/>
    </row>
    <row r="284" spans="1:18" ht="5" customHeight="1" thickBot="1" x14ac:dyDescent="0.2"/>
    <row r="285" spans="1:18" ht="15" customHeight="1" thickBot="1" x14ac:dyDescent="0.2">
      <c r="B285" s="302" t="s">
        <v>280</v>
      </c>
      <c r="C285" s="303"/>
      <c r="D285" s="303"/>
      <c r="E285" s="303"/>
      <c r="F285" s="303"/>
      <c r="G285" s="303"/>
      <c r="H285" s="304"/>
    </row>
    <row r="286" spans="1:18" ht="15" customHeight="1" x14ac:dyDescent="0.15">
      <c r="B286" s="124"/>
      <c r="C286" s="113"/>
      <c r="D286" s="113"/>
      <c r="E286" s="113"/>
      <c r="F286" s="113"/>
      <c r="G286" s="113"/>
      <c r="H286" s="113"/>
      <c r="I286" s="113"/>
      <c r="J286" s="113"/>
      <c r="K286" s="113"/>
      <c r="L286" s="113"/>
      <c r="M286" s="113"/>
      <c r="N286" s="113"/>
      <c r="O286" s="113"/>
      <c r="P286" s="113"/>
      <c r="Q286" s="113"/>
      <c r="R286" s="114"/>
    </row>
    <row r="287" spans="1:18" ht="15" customHeight="1" x14ac:dyDescent="0.15">
      <c r="B287" s="125"/>
      <c r="R287" s="126"/>
    </row>
    <row r="288" spans="1:18" ht="15" customHeight="1" x14ac:dyDescent="0.15">
      <c r="B288" s="125"/>
      <c r="R288" s="126"/>
    </row>
    <row r="289" spans="2:18" ht="15" customHeight="1" x14ac:dyDescent="0.15">
      <c r="B289" s="125"/>
      <c r="R289" s="126"/>
    </row>
    <row r="290" spans="2:18" ht="15" customHeight="1" x14ac:dyDescent="0.15">
      <c r="B290" s="125"/>
      <c r="R290" s="126"/>
    </row>
    <row r="291" spans="2:18" ht="15" customHeight="1" x14ac:dyDescent="0.15">
      <c r="B291" s="125"/>
      <c r="R291" s="126"/>
    </row>
    <row r="292" spans="2:18" ht="15" customHeight="1" x14ac:dyDescent="0.15">
      <c r="B292" s="125"/>
      <c r="R292" s="126"/>
    </row>
    <row r="293" spans="2:18" ht="15" customHeight="1" x14ac:dyDescent="0.15">
      <c r="B293" s="125"/>
      <c r="R293" s="126"/>
    </row>
    <row r="294" spans="2:18" ht="15" customHeight="1" x14ac:dyDescent="0.15">
      <c r="B294" s="125"/>
      <c r="R294" s="126"/>
    </row>
    <row r="295" spans="2:18" ht="15" customHeight="1" x14ac:dyDescent="0.15">
      <c r="B295" s="125"/>
      <c r="R295" s="126"/>
    </row>
    <row r="296" spans="2:18" ht="15" customHeight="1" x14ac:dyDescent="0.15">
      <c r="B296" s="125"/>
      <c r="R296" s="126"/>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thickBot="1" x14ac:dyDescent="0.2">
      <c r="B319" s="127"/>
      <c r="C319" s="128"/>
      <c r="D319" s="128"/>
      <c r="E319" s="128"/>
      <c r="F319" s="128"/>
      <c r="G319" s="128"/>
      <c r="H319" s="128"/>
      <c r="I319" s="128"/>
      <c r="J319" s="128"/>
      <c r="K319" s="128"/>
      <c r="L319" s="128"/>
      <c r="M319" s="128"/>
      <c r="N319" s="128"/>
      <c r="O319" s="128"/>
      <c r="P319" s="128"/>
      <c r="Q319" s="128"/>
      <c r="R319" s="129"/>
    </row>
    <row r="320" spans="2:18" ht="5" customHeight="1" x14ac:dyDescent="0.15"/>
    <row r="321" spans="1:18" ht="5" customHeight="1" x14ac:dyDescent="0.2">
      <c r="A321" s="50"/>
      <c r="B321" s="51"/>
      <c r="C321" s="51"/>
      <c r="D321" s="51"/>
      <c r="E321" s="51"/>
      <c r="F321" s="51"/>
      <c r="G321" s="51"/>
      <c r="H321" s="51"/>
      <c r="I321" s="51"/>
      <c r="J321" s="51"/>
      <c r="K321" s="52"/>
      <c r="L321" s="53"/>
      <c r="M321" s="53"/>
      <c r="N321" s="53"/>
      <c r="O321" s="53"/>
      <c r="P321" s="51"/>
      <c r="Q321" s="51"/>
      <c r="R321" s="51"/>
    </row>
    <row r="323" spans="1:18" s="143" customFormat="1" ht="25" customHeight="1" thickBot="1" x14ac:dyDescent="0.25">
      <c r="B323" s="339" t="s">
        <v>349</v>
      </c>
      <c r="C323" s="340"/>
      <c r="D323" s="340"/>
      <c r="E323" s="340"/>
      <c r="F323" s="340"/>
      <c r="G323" s="340"/>
      <c r="H323" s="340"/>
      <c r="I323" s="340"/>
      <c r="J323" s="340"/>
      <c r="K323" s="340"/>
      <c r="L323" s="340"/>
      <c r="M323" s="340"/>
      <c r="N323" s="340"/>
      <c r="O323" s="340"/>
      <c r="P323" s="340"/>
      <c r="Q323" s="340"/>
      <c r="R323" s="341"/>
    </row>
    <row r="324" spans="1:18" ht="25" customHeight="1" thickBot="1" x14ac:dyDescent="0.2">
      <c r="B324" s="55"/>
      <c r="L324" s="231" t="s">
        <v>345</v>
      </c>
      <c r="M324" s="232"/>
      <c r="N324" s="232"/>
      <c r="O324" s="233"/>
      <c r="P324" s="288">
        <v>0</v>
      </c>
      <c r="Q324" s="299"/>
      <c r="R324" s="146" t="s">
        <v>342</v>
      </c>
    </row>
    <row r="325" spans="1:18" ht="25" customHeight="1" thickBot="1" x14ac:dyDescent="0.2">
      <c r="B325" s="55"/>
      <c r="L325" s="231" t="s">
        <v>346</v>
      </c>
      <c r="M325" s="232"/>
      <c r="N325" s="232"/>
      <c r="O325" s="233"/>
      <c r="P325" s="288">
        <v>0</v>
      </c>
      <c r="Q325" s="299"/>
      <c r="R325" s="146" t="s">
        <v>342</v>
      </c>
    </row>
    <row r="326" spans="1:18" ht="25" customHeight="1" thickBot="1" x14ac:dyDescent="0.2">
      <c r="B326" s="55"/>
      <c r="L326" s="231" t="s">
        <v>347</v>
      </c>
      <c r="M326" s="232"/>
      <c r="N326" s="232"/>
      <c r="O326" s="233"/>
      <c r="P326" s="288">
        <v>0</v>
      </c>
      <c r="Q326" s="299"/>
      <c r="R326" s="146" t="s">
        <v>342</v>
      </c>
    </row>
    <row r="327" spans="1:18" ht="15" thickBot="1" x14ac:dyDescent="0.2">
      <c r="B327" s="55"/>
      <c r="K327" s="45"/>
      <c r="L327" s="48"/>
      <c r="M327" s="48"/>
      <c r="N327" s="48"/>
    </row>
    <row r="328" spans="1:18" ht="15" thickBot="1" x14ac:dyDescent="0.2">
      <c r="B328" s="58"/>
      <c r="C328" s="58"/>
      <c r="D328" s="58"/>
      <c r="E328" s="58"/>
      <c r="F328" s="262" t="s">
        <v>197</v>
      </c>
      <c r="G328" s="262"/>
      <c r="H328" s="262" t="s">
        <v>84</v>
      </c>
      <c r="I328" s="262"/>
      <c r="K328" s="45"/>
      <c r="L328" s="48"/>
      <c r="M328" s="48"/>
      <c r="N328" s="48"/>
    </row>
    <row r="329" spans="1:18" s="134" customFormat="1" ht="25" customHeight="1" thickTop="1" thickBot="1" x14ac:dyDescent="0.25">
      <c r="A329" s="141"/>
      <c r="B329" s="227" t="s">
        <v>196</v>
      </c>
      <c r="C329" s="228"/>
      <c r="D329" s="228"/>
      <c r="E329" s="332"/>
      <c r="F329" s="229">
        <f>AVERAGE(P324:Q326)</f>
        <v>0</v>
      </c>
      <c r="G329" s="229"/>
      <c r="H329" s="230">
        <f>IF(AVERAGE(P324:Q326)&gt;((MIN(P324:Q326)+20)),MIN(P324:Q326)+20,VLOOKUP(F329,'Datos Aux'!$A$15:$C$33,3,TRUE))</f>
        <v>0</v>
      </c>
      <c r="I329" s="230"/>
      <c r="J329" s="142" t="s">
        <v>86</v>
      </c>
      <c r="K329" s="57">
        <f>20/100*H329</f>
        <v>0</v>
      </c>
      <c r="L329" s="330" t="s">
        <v>351</v>
      </c>
      <c r="M329" s="331"/>
      <c r="N329" s="331"/>
      <c r="O329" s="331"/>
      <c r="P329" s="331"/>
      <c r="Q329" s="331"/>
      <c r="R329" s="331"/>
    </row>
    <row r="330" spans="1:18" customFormat="1" ht="25" customHeight="1" thickTop="1" x14ac:dyDescent="0.2"/>
    <row r="331" spans="1:18" customFormat="1" ht="25" customHeight="1" x14ac:dyDescent="0.2"/>
    <row r="332" spans="1:18" customFormat="1" ht="25" customHeight="1" x14ac:dyDescent="0.2"/>
    <row r="333" spans="1:18" customFormat="1" ht="25" customHeight="1" x14ac:dyDescent="0.2"/>
    <row r="334" spans="1:18" customFormat="1" ht="25" customHeight="1" x14ac:dyDescent="0.2"/>
    <row r="335" spans="1:18" customFormat="1" ht="25" customHeight="1" x14ac:dyDescent="0.2"/>
    <row r="336" spans="1:18" customFormat="1" ht="25" customHeight="1" x14ac:dyDescent="0.2"/>
    <row r="337" customFormat="1" ht="25" customHeight="1" x14ac:dyDescent="0.2"/>
    <row r="338" customFormat="1" ht="25" customHeight="1" x14ac:dyDescent="0.2"/>
    <row r="339" customFormat="1" ht="25" customHeight="1" x14ac:dyDescent="0.2"/>
    <row r="340" customFormat="1" ht="25" customHeight="1" x14ac:dyDescent="0.2"/>
    <row r="341" customFormat="1" ht="25" customHeight="1" x14ac:dyDescent="0.2"/>
    <row r="342" customFormat="1" ht="25" customHeight="1" x14ac:dyDescent="0.2"/>
    <row r="343" customFormat="1" ht="25" customHeight="1" x14ac:dyDescent="0.2"/>
    <row r="344" customFormat="1" ht="25" customHeight="1" x14ac:dyDescent="0.2"/>
    <row r="345" customFormat="1" ht="25" customHeight="1" x14ac:dyDescent="0.2"/>
    <row r="346" customFormat="1" ht="25" customHeight="1" x14ac:dyDescent="0.2"/>
    <row r="347" customFormat="1" ht="25" customHeight="1" x14ac:dyDescent="0.2"/>
    <row r="348" customFormat="1" ht="25" customHeight="1" x14ac:dyDescent="0.2"/>
    <row r="349" customFormat="1" ht="25" customHeight="1" x14ac:dyDescent="0.2"/>
  </sheetData>
  <mergeCells count="92">
    <mergeCell ref="A12:D12"/>
    <mergeCell ref="B1:R1"/>
    <mergeCell ref="N2:O2"/>
    <mergeCell ref="P2:Q2"/>
    <mergeCell ref="B3:Q3"/>
    <mergeCell ref="B4:R4"/>
    <mergeCell ref="B5:R5"/>
    <mergeCell ref="B7:R7"/>
    <mergeCell ref="A9:C9"/>
    <mergeCell ref="E9:F9"/>
    <mergeCell ref="I9:J9"/>
    <mergeCell ref="O9:P9"/>
    <mergeCell ref="A65:D65"/>
    <mergeCell ref="A13:D13"/>
    <mergeCell ref="A14:D14"/>
    <mergeCell ref="B16:G16"/>
    <mergeCell ref="B17:I20"/>
    <mergeCell ref="B22:H22"/>
    <mergeCell ref="B23:R23"/>
    <mergeCell ref="B25:H25"/>
    <mergeCell ref="A61:C61"/>
    <mergeCell ref="E61:F61"/>
    <mergeCell ref="I61:J61"/>
    <mergeCell ref="O61:P61"/>
    <mergeCell ref="A64:D64"/>
    <mergeCell ref="A66:D66"/>
    <mergeCell ref="B68:G68"/>
    <mergeCell ref="B69:I72"/>
    <mergeCell ref="B74:H74"/>
    <mergeCell ref="B75:R75"/>
    <mergeCell ref="A113:C113"/>
    <mergeCell ref="E113:F113"/>
    <mergeCell ref="I113:J113"/>
    <mergeCell ref="O113:P113"/>
    <mergeCell ref="B77:H77"/>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B283:R283"/>
    <mergeCell ref="B285:H285"/>
    <mergeCell ref="A272:D272"/>
    <mergeCell ref="A273:D273"/>
    <mergeCell ref="A274:D274"/>
    <mergeCell ref="B276:G276"/>
    <mergeCell ref="B277:I280"/>
    <mergeCell ref="B282:H282"/>
    <mergeCell ref="A222:D222"/>
    <mergeCell ref="B224:G224"/>
    <mergeCell ref="B225:I228"/>
    <mergeCell ref="B230:H230"/>
    <mergeCell ref="B231:R231"/>
    <mergeCell ref="A269:C269"/>
    <mergeCell ref="E269:F269"/>
    <mergeCell ref="I269:J269"/>
    <mergeCell ref="O269:P269"/>
    <mergeCell ref="B233:H233"/>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s>
  <conditionalFormatting sqref="H329">
    <cfRule type="cellIs" dxfId="29" priority="11" operator="between">
      <formula>80.1</formula>
      <formula>100</formula>
    </cfRule>
    <cfRule type="cellIs" dxfId="28" priority="12" operator="between">
      <formula>60.1</formula>
      <formula>80</formula>
    </cfRule>
    <cfRule type="cellIs" dxfId="27" priority="13" operator="between">
      <formula>40</formula>
      <formula>60</formula>
    </cfRule>
    <cfRule type="cellIs" dxfId="26" priority="14" operator="between">
      <formula>15</formula>
      <formula>39.9</formula>
    </cfRule>
    <cfRule type="cellIs" dxfId="25" priority="15" operator="between">
      <formula>0</formula>
      <formula>14.9</formula>
    </cfRule>
  </conditionalFormatting>
  <dataValidations xWindow="719" yWindow="467" count="3">
    <dataValidation type="list" allowBlank="1" showInputMessage="1" showErrorMessage="1" promptTitle="Tipo" prompt="Seleccione de esta lista el tipo de indicador que presenta" sqref="E9 E61 E113 E165 E217 E269" xr:uid="{AD07944B-FA4F-4343-808D-4E5182F173B3}">
      <formula1>$T$12:$T$13</formula1>
    </dataValidation>
    <dataValidation type="list" allowBlank="1" showInputMessage="1" showErrorMessage="1" sqref="O9:P9 O61:P61 O113:P113 O165:P165 O217:P217 O269:P269" xr:uid="{F0341D57-14A3-4450-8028-6CB0602994A1}">
      <formula1>IF(E9=$T$12,$W$12,$V$12:$V$16)</formula1>
    </dataValidation>
    <dataValidation allowBlank="1" showInputMessage="1" showErrorMessage="1" promptTitle="Aclaración" prompt="En ningún caso el valor final asignado al factor superará en 20 puntos porcentuales más el atributo peor evaluado." sqref="H329:I329" xr:uid="{A4D4ED56-9BD4-D14C-97F1-78DAD95A6DB4}"/>
  </dataValidations>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2379-2DF6-4CE5-8E28-E305F52B032E}">
  <dimension ref="A1:W361"/>
  <sheetViews>
    <sheetView topLeftCell="A326" zoomScaleNormal="100" workbookViewId="0">
      <selection activeCell="P336" sqref="P336:Q336"/>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3" width="8.6640625" style="55" hidden="1" customWidth="1"/>
    <col min="24" max="16384" width="11.5" style="55"/>
  </cols>
  <sheetData>
    <row r="1" spans="1:23" ht="41.25" customHeight="1" thickTop="1" x14ac:dyDescent="0.15">
      <c r="B1" s="202" t="s">
        <v>198</v>
      </c>
      <c r="C1" s="203"/>
      <c r="D1" s="203"/>
      <c r="E1" s="203"/>
      <c r="F1" s="203"/>
      <c r="G1" s="203"/>
      <c r="H1" s="203"/>
      <c r="I1" s="203"/>
      <c r="J1" s="203"/>
      <c r="K1" s="203"/>
      <c r="L1" s="203"/>
      <c r="M1" s="203"/>
      <c r="N1" s="203"/>
      <c r="O1" s="203"/>
      <c r="P1" s="203"/>
      <c r="Q1" s="203"/>
      <c r="R1" s="204"/>
    </row>
    <row r="2" spans="1:23" s="78" customFormat="1" ht="12" customHeight="1" x14ac:dyDescent="0.15">
      <c r="B2" s="144" t="s">
        <v>72</v>
      </c>
      <c r="C2" s="61">
        <v>3</v>
      </c>
      <c r="D2" s="62"/>
      <c r="E2" s="62"/>
      <c r="F2" s="62"/>
      <c r="G2" s="62"/>
      <c r="H2" s="62"/>
      <c r="I2" s="62"/>
      <c r="J2" s="62"/>
      <c r="K2" s="62"/>
      <c r="L2" s="62"/>
      <c r="M2" s="62" t="s">
        <v>73</v>
      </c>
      <c r="N2" s="246">
        <f ca="1">TODAY()</f>
        <v>45673</v>
      </c>
      <c r="O2" s="247"/>
      <c r="P2" s="247"/>
      <c r="Q2" s="247"/>
      <c r="R2" s="63"/>
    </row>
    <row r="3" spans="1:23" ht="5" customHeight="1" x14ac:dyDescent="0.15">
      <c r="B3" s="333"/>
      <c r="C3" s="309"/>
      <c r="D3" s="309"/>
      <c r="E3" s="309"/>
      <c r="F3" s="309"/>
      <c r="G3" s="309"/>
      <c r="H3" s="309"/>
      <c r="I3" s="309"/>
      <c r="J3" s="309"/>
      <c r="K3" s="309"/>
      <c r="L3" s="309"/>
      <c r="M3" s="309"/>
      <c r="N3" s="309"/>
      <c r="O3" s="309"/>
      <c r="P3" s="309"/>
      <c r="Q3" s="309"/>
      <c r="R3" s="79"/>
    </row>
    <row r="4" spans="1:23" s="81" customFormat="1" ht="17.25" customHeight="1" x14ac:dyDescent="0.15">
      <c r="A4" s="80"/>
      <c r="B4" s="300" t="s">
        <v>214</v>
      </c>
      <c r="C4" s="334"/>
      <c r="D4" s="334"/>
      <c r="E4" s="334"/>
      <c r="F4" s="334"/>
      <c r="G4" s="334"/>
      <c r="H4" s="334"/>
      <c r="I4" s="334"/>
      <c r="J4" s="334"/>
      <c r="K4" s="334"/>
      <c r="L4" s="334"/>
      <c r="M4" s="334"/>
      <c r="N4" s="334"/>
      <c r="O4" s="334"/>
      <c r="P4" s="334"/>
      <c r="Q4" s="334"/>
      <c r="R4" s="335"/>
    </row>
    <row r="5" spans="1:23" ht="59.25" customHeight="1" x14ac:dyDescent="0.15">
      <c r="B5" s="336" t="s">
        <v>215</v>
      </c>
      <c r="C5" s="337"/>
      <c r="D5" s="337"/>
      <c r="E5" s="337"/>
      <c r="F5" s="337"/>
      <c r="G5" s="337"/>
      <c r="H5" s="337"/>
      <c r="I5" s="337"/>
      <c r="J5" s="337"/>
      <c r="K5" s="337"/>
      <c r="L5" s="337"/>
      <c r="M5" s="337"/>
      <c r="N5" s="337"/>
      <c r="O5" s="337"/>
      <c r="P5" s="337"/>
      <c r="Q5" s="337"/>
      <c r="R5" s="338"/>
    </row>
    <row r="6" spans="1:23" ht="5" customHeight="1" x14ac:dyDescent="0.15"/>
    <row r="7" spans="1:23" ht="71.25" customHeight="1" x14ac:dyDescent="0.15">
      <c r="A7" s="55"/>
      <c r="B7" s="329" t="s">
        <v>279</v>
      </c>
      <c r="C7" s="329"/>
      <c r="D7" s="329"/>
      <c r="E7" s="329"/>
      <c r="F7" s="329"/>
      <c r="G7" s="329"/>
      <c r="H7" s="329"/>
      <c r="I7" s="329"/>
      <c r="J7" s="329"/>
      <c r="K7" s="329"/>
      <c r="L7" s="329"/>
      <c r="M7" s="329"/>
      <c r="N7" s="329"/>
      <c r="O7" s="329"/>
      <c r="P7" s="329"/>
      <c r="Q7" s="329"/>
      <c r="R7" s="329"/>
    </row>
    <row r="8" spans="1:23" ht="5" customHeight="1" thickBot="1" x14ac:dyDescent="0.2">
      <c r="B8" s="82"/>
      <c r="C8" s="82"/>
      <c r="D8" s="82"/>
      <c r="E8" s="82"/>
      <c r="F8" s="82"/>
      <c r="G8" s="82"/>
    </row>
    <row r="9" spans="1:23" ht="20" customHeight="1" thickBot="1" x14ac:dyDescent="0.2">
      <c r="A9" s="320" t="s">
        <v>6</v>
      </c>
      <c r="B9" s="321"/>
      <c r="C9" s="321"/>
      <c r="D9" s="75" t="s">
        <v>201</v>
      </c>
      <c r="E9" s="322" t="s">
        <v>311</v>
      </c>
      <c r="F9" s="323"/>
      <c r="G9" s="131"/>
      <c r="H9" s="75"/>
      <c r="I9" s="324"/>
      <c r="J9" s="324"/>
      <c r="K9" s="131"/>
      <c r="L9" s="75"/>
      <c r="M9" s="85" t="s">
        <v>202</v>
      </c>
      <c r="N9" s="132"/>
      <c r="O9" s="325" t="s">
        <v>313</v>
      </c>
      <c r="P9" s="326"/>
      <c r="Q9" s="75"/>
      <c r="R9" s="76"/>
    </row>
    <row r="10" spans="1:23" ht="5" customHeight="1" thickBot="1" x14ac:dyDescent="0.2">
      <c r="B10" s="55"/>
    </row>
    <row r="11" spans="1:23" ht="20" customHeight="1" thickBot="1" x14ac:dyDescent="0.2">
      <c r="B11" s="55"/>
      <c r="E11" s="86" t="s">
        <v>57</v>
      </c>
      <c r="F11" s="86" t="s">
        <v>58</v>
      </c>
      <c r="G11" s="86" t="s">
        <v>59</v>
      </c>
      <c r="H11" s="86" t="s">
        <v>60</v>
      </c>
      <c r="I11" s="86" t="s">
        <v>61</v>
      </c>
    </row>
    <row r="12" spans="1:23" ht="20" customHeight="1" x14ac:dyDescent="0.15">
      <c r="A12" s="327" t="s">
        <v>7</v>
      </c>
      <c r="B12" s="327"/>
      <c r="C12" s="327"/>
      <c r="D12" s="327"/>
      <c r="E12" s="88">
        <v>3</v>
      </c>
      <c r="F12" s="88">
        <v>5.5</v>
      </c>
      <c r="G12" s="88">
        <v>3</v>
      </c>
      <c r="H12" s="88">
        <v>3</v>
      </c>
      <c r="I12" s="88">
        <v>4</v>
      </c>
      <c r="T12" s="47" t="s">
        <v>311</v>
      </c>
      <c r="V12" s="47" t="s">
        <v>209</v>
      </c>
      <c r="W12" s="47" t="s">
        <v>313</v>
      </c>
    </row>
    <row r="13" spans="1:23" ht="20" customHeight="1" x14ac:dyDescent="0.15">
      <c r="A13" s="328" t="s">
        <v>8</v>
      </c>
      <c r="B13" s="328"/>
      <c r="C13" s="328"/>
      <c r="D13" s="328"/>
      <c r="E13" s="89">
        <v>5</v>
      </c>
      <c r="F13" s="89">
        <v>4</v>
      </c>
      <c r="G13" s="89">
        <v>5</v>
      </c>
      <c r="H13" s="89">
        <v>5</v>
      </c>
      <c r="I13" s="89">
        <v>5</v>
      </c>
      <c r="T13" s="47" t="s">
        <v>312</v>
      </c>
      <c r="V13" s="47" t="s">
        <v>208</v>
      </c>
      <c r="W13" s="29"/>
    </row>
    <row r="14" spans="1:23" ht="20" customHeight="1" thickBot="1" x14ac:dyDescent="0.2">
      <c r="A14" s="301" t="s">
        <v>9</v>
      </c>
      <c r="B14" s="301"/>
      <c r="C14" s="301"/>
      <c r="D14" s="301"/>
      <c r="E14" s="90">
        <v>2</v>
      </c>
      <c r="F14" s="90">
        <v>2</v>
      </c>
      <c r="G14" s="90">
        <v>10</v>
      </c>
      <c r="H14" s="90">
        <v>2</v>
      </c>
      <c r="I14" s="90">
        <v>3</v>
      </c>
      <c r="V14" s="47" t="s">
        <v>205</v>
      </c>
      <c r="W14" s="29"/>
    </row>
    <row r="15" spans="1:23" ht="5" customHeight="1" thickBot="1" x14ac:dyDescent="0.2">
      <c r="B15" s="55"/>
      <c r="V15" s="47" t="s">
        <v>207</v>
      </c>
      <c r="W15" s="29"/>
    </row>
    <row r="16" spans="1:23" ht="20" customHeight="1" thickBot="1" x14ac:dyDescent="0.2">
      <c r="B16" s="302" t="s">
        <v>11</v>
      </c>
      <c r="C16" s="303"/>
      <c r="D16" s="303"/>
      <c r="E16" s="303"/>
      <c r="F16" s="303"/>
      <c r="G16" s="304"/>
      <c r="V16" s="47" t="s">
        <v>206</v>
      </c>
      <c r="W16" s="29"/>
    </row>
    <row r="17" spans="2:20" ht="20" customHeight="1" x14ac:dyDescent="0.15">
      <c r="B17" s="305"/>
      <c r="C17" s="306"/>
      <c r="D17" s="306"/>
      <c r="E17" s="306"/>
      <c r="F17" s="306"/>
      <c r="G17" s="306"/>
      <c r="H17" s="306"/>
      <c r="I17" s="307"/>
    </row>
    <row r="18" spans="2:20" ht="20" customHeight="1" x14ac:dyDescent="0.15">
      <c r="B18" s="308"/>
      <c r="C18" s="309"/>
      <c r="D18" s="309"/>
      <c r="E18" s="309"/>
      <c r="F18" s="309"/>
      <c r="G18" s="309"/>
      <c r="H18" s="309"/>
      <c r="I18" s="310"/>
    </row>
    <row r="19" spans="2:20" ht="20" customHeight="1" x14ac:dyDescent="0.2">
      <c r="B19" s="308"/>
      <c r="C19" s="309"/>
      <c r="D19" s="309"/>
      <c r="E19" s="309"/>
      <c r="F19" s="309"/>
      <c r="G19" s="309"/>
      <c r="H19" s="309"/>
      <c r="I19" s="310"/>
      <c r="T19" s="54"/>
    </row>
    <row r="20" spans="2:20" ht="20" customHeight="1" thickBot="1" x14ac:dyDescent="0.2">
      <c r="B20" s="311"/>
      <c r="C20" s="312"/>
      <c r="D20" s="312"/>
      <c r="E20" s="312"/>
      <c r="F20" s="312"/>
      <c r="G20" s="312"/>
      <c r="H20" s="312"/>
      <c r="I20" s="313"/>
    </row>
    <row r="21" spans="2:20" ht="5" customHeight="1" thickBot="1" x14ac:dyDescent="0.2">
      <c r="B21" s="87"/>
      <c r="C21" s="87"/>
      <c r="D21" s="87"/>
      <c r="E21" s="87"/>
      <c r="F21" s="87"/>
      <c r="G21" s="87"/>
      <c r="H21" s="87"/>
      <c r="I21" s="87"/>
    </row>
    <row r="22" spans="2:20" ht="20" customHeight="1" thickBot="1" x14ac:dyDescent="0.2">
      <c r="B22" s="314" t="s">
        <v>10</v>
      </c>
      <c r="C22" s="315"/>
      <c r="D22" s="315"/>
      <c r="E22" s="315"/>
      <c r="F22" s="315"/>
      <c r="G22" s="315"/>
      <c r="H22" s="316"/>
    </row>
    <row r="23" spans="2:20" ht="60" customHeight="1" thickBot="1" x14ac:dyDescent="0.2">
      <c r="B23" s="317"/>
      <c r="C23" s="318"/>
      <c r="D23" s="318"/>
      <c r="E23" s="318"/>
      <c r="F23" s="318"/>
      <c r="G23" s="318"/>
      <c r="H23" s="318"/>
      <c r="I23" s="318"/>
      <c r="J23" s="318"/>
      <c r="K23" s="318"/>
      <c r="L23" s="318"/>
      <c r="M23" s="318"/>
      <c r="N23" s="318"/>
      <c r="O23" s="318"/>
      <c r="P23" s="318"/>
      <c r="Q23" s="318"/>
      <c r="R23" s="319"/>
    </row>
    <row r="24" spans="2:20" ht="5" customHeight="1" thickBot="1" x14ac:dyDescent="0.2"/>
    <row r="25" spans="2:20" ht="15" customHeight="1" thickBot="1" x14ac:dyDescent="0.2">
      <c r="B25" s="302" t="s">
        <v>280</v>
      </c>
      <c r="C25" s="303"/>
      <c r="D25" s="303"/>
      <c r="E25" s="303"/>
      <c r="F25" s="303"/>
      <c r="G25" s="303"/>
      <c r="H25" s="304"/>
    </row>
    <row r="26" spans="2:20" ht="15" customHeight="1" x14ac:dyDescent="0.15">
      <c r="B26" s="124"/>
      <c r="C26" s="113"/>
      <c r="D26" s="113"/>
      <c r="E26" s="113"/>
      <c r="F26" s="113"/>
      <c r="G26" s="113"/>
      <c r="H26" s="113"/>
      <c r="I26" s="113"/>
      <c r="J26" s="113"/>
      <c r="K26" s="113"/>
      <c r="L26" s="113"/>
      <c r="M26" s="113"/>
      <c r="N26" s="113"/>
      <c r="O26" s="113"/>
      <c r="P26" s="113"/>
      <c r="Q26" s="113"/>
      <c r="R26" s="114"/>
    </row>
    <row r="27" spans="2:20" ht="15" customHeight="1" x14ac:dyDescent="0.15">
      <c r="B27" s="125"/>
      <c r="R27" s="126"/>
    </row>
    <row r="28" spans="2:20" ht="15" customHeight="1" x14ac:dyDescent="0.15">
      <c r="B28" s="125"/>
      <c r="R28" s="126"/>
    </row>
    <row r="29" spans="2:20" ht="15" customHeight="1" x14ac:dyDescent="0.15">
      <c r="B29" s="125"/>
      <c r="R29" s="126"/>
    </row>
    <row r="30" spans="2:20" ht="15" customHeight="1" x14ac:dyDescent="0.15">
      <c r="B30" s="125"/>
      <c r="R30" s="126"/>
    </row>
    <row r="31" spans="2:20" ht="15" customHeight="1" x14ac:dyDescent="0.15">
      <c r="B31" s="125"/>
      <c r="R31" s="126"/>
    </row>
    <row r="32" spans="2:20"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5" customHeight="1" x14ac:dyDescent="0.15"/>
    <row r="61" spans="1:18" ht="5" customHeight="1" x14ac:dyDescent="0.2">
      <c r="A61" s="50"/>
      <c r="B61" s="51"/>
      <c r="C61" s="51"/>
      <c r="D61" s="51"/>
      <c r="E61" s="51"/>
      <c r="F61" s="51"/>
      <c r="G61" s="51"/>
      <c r="H61" s="51"/>
      <c r="I61" s="51"/>
      <c r="J61" s="51"/>
      <c r="K61" s="52"/>
      <c r="L61" s="53"/>
      <c r="M61" s="53"/>
      <c r="N61" s="53"/>
      <c r="O61" s="53"/>
      <c r="P61" s="51"/>
      <c r="Q61" s="51"/>
      <c r="R61" s="51"/>
    </row>
    <row r="62" spans="1:18" ht="10" customHeight="1" thickBot="1" x14ac:dyDescent="0.2"/>
    <row r="63" spans="1:18" ht="20" customHeight="1" thickBot="1" x14ac:dyDescent="0.2">
      <c r="A63" s="320" t="s">
        <v>12</v>
      </c>
      <c r="B63" s="321"/>
      <c r="C63" s="321"/>
      <c r="D63" s="75" t="s">
        <v>201</v>
      </c>
      <c r="E63" s="322" t="s">
        <v>311</v>
      </c>
      <c r="F63" s="323"/>
      <c r="G63" s="131"/>
      <c r="H63" s="75"/>
      <c r="I63" s="324"/>
      <c r="J63" s="324"/>
      <c r="K63" s="131"/>
      <c r="L63" s="75"/>
      <c r="M63" s="85" t="s">
        <v>202</v>
      </c>
      <c r="N63" s="132"/>
      <c r="O63" s="325" t="s">
        <v>313</v>
      </c>
      <c r="P63" s="326"/>
      <c r="Q63" s="75"/>
      <c r="R63" s="76"/>
    </row>
    <row r="64" spans="1:18" ht="5" customHeight="1" thickBot="1" x14ac:dyDescent="0.2">
      <c r="B64" s="55"/>
    </row>
    <row r="65" spans="1:20" ht="20" customHeight="1" thickBot="1" x14ac:dyDescent="0.2">
      <c r="B65" s="55"/>
      <c r="E65" s="86" t="s">
        <v>57</v>
      </c>
      <c r="F65" s="86" t="s">
        <v>58</v>
      </c>
      <c r="G65" s="86" t="s">
        <v>59</v>
      </c>
      <c r="H65" s="86" t="s">
        <v>60</v>
      </c>
      <c r="I65" s="86" t="s">
        <v>61</v>
      </c>
    </row>
    <row r="66" spans="1:20" ht="20" customHeight="1" x14ac:dyDescent="0.15">
      <c r="A66" s="327" t="s">
        <v>7</v>
      </c>
      <c r="B66" s="327"/>
      <c r="C66" s="327"/>
      <c r="D66" s="327"/>
      <c r="E66" s="88">
        <v>6</v>
      </c>
      <c r="F66" s="88">
        <v>5.5</v>
      </c>
      <c r="G66" s="88">
        <v>5</v>
      </c>
      <c r="H66" s="88">
        <v>6</v>
      </c>
      <c r="I66" s="88">
        <v>3</v>
      </c>
    </row>
    <row r="67" spans="1:20" ht="20" customHeight="1" x14ac:dyDescent="0.15">
      <c r="A67" s="328" t="s">
        <v>8</v>
      </c>
      <c r="B67" s="328"/>
      <c r="C67" s="328"/>
      <c r="D67" s="328"/>
      <c r="E67" s="89">
        <v>5</v>
      </c>
      <c r="F67" s="89">
        <v>5</v>
      </c>
      <c r="G67" s="89">
        <v>7</v>
      </c>
      <c r="H67" s="89">
        <v>2</v>
      </c>
      <c r="I67" s="89">
        <v>7</v>
      </c>
    </row>
    <row r="68" spans="1:20" ht="20" customHeight="1" thickBot="1" x14ac:dyDescent="0.2">
      <c r="A68" s="301" t="s">
        <v>9</v>
      </c>
      <c r="B68" s="301"/>
      <c r="C68" s="301"/>
      <c r="D68" s="301"/>
      <c r="E68" s="90">
        <v>4</v>
      </c>
      <c r="F68" s="90">
        <v>1</v>
      </c>
      <c r="G68" s="90">
        <v>5</v>
      </c>
      <c r="H68" s="90">
        <v>3</v>
      </c>
      <c r="I68" s="90">
        <v>4</v>
      </c>
    </row>
    <row r="69" spans="1:20" ht="5" customHeight="1" thickBot="1" x14ac:dyDescent="0.2">
      <c r="B69" s="55"/>
    </row>
    <row r="70" spans="1:20" ht="20" customHeight="1" thickBot="1" x14ac:dyDescent="0.2">
      <c r="B70" s="302" t="s">
        <v>11</v>
      </c>
      <c r="C70" s="303"/>
      <c r="D70" s="303"/>
      <c r="E70" s="303"/>
      <c r="F70" s="303"/>
      <c r="G70" s="304"/>
    </row>
    <row r="71" spans="1:20" ht="20" customHeight="1" x14ac:dyDescent="0.15">
      <c r="B71" s="305"/>
      <c r="C71" s="306"/>
      <c r="D71" s="306"/>
      <c r="E71" s="306"/>
      <c r="F71" s="306"/>
      <c r="G71" s="306"/>
      <c r="H71" s="306"/>
      <c r="I71" s="307"/>
    </row>
    <row r="72" spans="1:20" ht="20" customHeight="1" x14ac:dyDescent="0.15">
      <c r="B72" s="308"/>
      <c r="C72" s="309"/>
      <c r="D72" s="309"/>
      <c r="E72" s="309"/>
      <c r="F72" s="309"/>
      <c r="G72" s="309"/>
      <c r="H72" s="309"/>
      <c r="I72" s="310"/>
    </row>
    <row r="73" spans="1:20" ht="20" customHeight="1" x14ac:dyDescent="0.2">
      <c r="B73" s="308"/>
      <c r="C73" s="309"/>
      <c r="D73" s="309"/>
      <c r="E73" s="309"/>
      <c r="F73" s="309"/>
      <c r="G73" s="309"/>
      <c r="H73" s="309"/>
      <c r="I73" s="310"/>
      <c r="T73" s="54"/>
    </row>
    <row r="74" spans="1:20" ht="20" customHeight="1" thickBot="1" x14ac:dyDescent="0.2">
      <c r="B74" s="311"/>
      <c r="C74" s="312"/>
      <c r="D74" s="312"/>
      <c r="E74" s="312"/>
      <c r="F74" s="312"/>
      <c r="G74" s="312"/>
      <c r="H74" s="312"/>
      <c r="I74" s="313"/>
    </row>
    <row r="75" spans="1:20" ht="5" customHeight="1" thickBot="1" x14ac:dyDescent="0.2">
      <c r="B75" s="87"/>
      <c r="C75" s="87"/>
      <c r="D75" s="87"/>
      <c r="E75" s="87"/>
      <c r="F75" s="87"/>
      <c r="G75" s="87"/>
      <c r="H75" s="87"/>
      <c r="I75" s="87"/>
    </row>
    <row r="76" spans="1:20" ht="20" customHeight="1" thickBot="1" x14ac:dyDescent="0.2">
      <c r="B76" s="314" t="s">
        <v>10</v>
      </c>
      <c r="C76" s="315"/>
      <c r="D76" s="315"/>
      <c r="E76" s="315"/>
      <c r="F76" s="315"/>
      <c r="G76" s="315"/>
      <c r="H76" s="316"/>
    </row>
    <row r="77" spans="1:20" ht="60" customHeight="1" thickBot="1" x14ac:dyDescent="0.2">
      <c r="B77" s="317"/>
      <c r="C77" s="318"/>
      <c r="D77" s="318"/>
      <c r="E77" s="318"/>
      <c r="F77" s="318"/>
      <c r="G77" s="318"/>
      <c r="H77" s="318"/>
      <c r="I77" s="318"/>
      <c r="J77" s="318"/>
      <c r="K77" s="318"/>
      <c r="L77" s="318"/>
      <c r="M77" s="318"/>
      <c r="N77" s="318"/>
      <c r="O77" s="318"/>
      <c r="P77" s="318"/>
      <c r="Q77" s="318"/>
      <c r="R77" s="319"/>
    </row>
    <row r="78" spans="1:20" ht="5" customHeight="1" thickBot="1" x14ac:dyDescent="0.2"/>
    <row r="79" spans="1:20" ht="15" customHeight="1" thickBot="1" x14ac:dyDescent="0.2">
      <c r="B79" s="302" t="s">
        <v>280</v>
      </c>
      <c r="C79" s="303"/>
      <c r="D79" s="303"/>
      <c r="E79" s="303"/>
      <c r="F79" s="303"/>
      <c r="G79" s="303"/>
      <c r="H79" s="304"/>
    </row>
    <row r="80" spans="1:20" ht="15" customHeight="1" x14ac:dyDescent="0.15">
      <c r="B80" s="124"/>
      <c r="C80" s="113"/>
      <c r="D80" s="113"/>
      <c r="E80" s="113"/>
      <c r="F80" s="113"/>
      <c r="G80" s="113"/>
      <c r="H80" s="113"/>
      <c r="I80" s="113"/>
      <c r="J80" s="113"/>
      <c r="K80" s="113"/>
      <c r="L80" s="113"/>
      <c r="M80" s="113"/>
      <c r="N80" s="113"/>
      <c r="O80" s="113"/>
      <c r="P80" s="113"/>
      <c r="Q80" s="113"/>
      <c r="R80" s="114"/>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x14ac:dyDescent="0.15">
      <c r="B111" s="125"/>
      <c r="R111" s="126"/>
    </row>
    <row r="112" spans="2:18" ht="15" customHeight="1" x14ac:dyDescent="0.15">
      <c r="B112" s="125"/>
      <c r="R112" s="126"/>
    </row>
    <row r="113" spans="1:18" ht="15" customHeight="1" thickBot="1" x14ac:dyDescent="0.2">
      <c r="B113" s="127"/>
      <c r="C113" s="128"/>
      <c r="D113" s="128"/>
      <c r="E113" s="128"/>
      <c r="F113" s="128"/>
      <c r="G113" s="128"/>
      <c r="H113" s="128"/>
      <c r="I113" s="128"/>
      <c r="J113" s="128"/>
      <c r="K113" s="128"/>
      <c r="L113" s="128"/>
      <c r="M113" s="128"/>
      <c r="N113" s="128"/>
      <c r="O113" s="128"/>
      <c r="P113" s="128"/>
      <c r="Q113" s="128"/>
      <c r="R113" s="129"/>
    </row>
    <row r="114" spans="1:18" ht="5" customHeight="1" x14ac:dyDescent="0.15"/>
    <row r="115" spans="1:18" ht="5" customHeight="1" x14ac:dyDescent="0.2">
      <c r="A115" s="50"/>
      <c r="B115" s="51"/>
      <c r="C115" s="51"/>
      <c r="D115" s="51"/>
      <c r="E115" s="51"/>
      <c r="F115" s="51"/>
      <c r="G115" s="51"/>
      <c r="H115" s="51"/>
      <c r="I115" s="51"/>
      <c r="J115" s="51"/>
      <c r="K115" s="52"/>
      <c r="L115" s="53"/>
      <c r="M115" s="53"/>
      <c r="N115" s="53"/>
      <c r="O115" s="53"/>
      <c r="P115" s="51"/>
      <c r="Q115" s="51"/>
      <c r="R115" s="51"/>
    </row>
    <row r="116" spans="1:18" ht="10" customHeight="1" thickBot="1" x14ac:dyDescent="0.2"/>
    <row r="117" spans="1:18" ht="20" customHeight="1" thickBot="1" x14ac:dyDescent="0.2">
      <c r="A117" s="320" t="s">
        <v>13</v>
      </c>
      <c r="B117" s="321"/>
      <c r="C117" s="321"/>
      <c r="D117" s="75" t="s">
        <v>201</v>
      </c>
      <c r="E117" s="322" t="s">
        <v>311</v>
      </c>
      <c r="F117" s="323"/>
      <c r="G117" s="131"/>
      <c r="H117" s="75"/>
      <c r="I117" s="324"/>
      <c r="J117" s="324"/>
      <c r="K117" s="131"/>
      <c r="L117" s="75"/>
      <c r="M117" s="85" t="s">
        <v>202</v>
      </c>
      <c r="N117" s="132"/>
      <c r="O117" s="325" t="s">
        <v>313</v>
      </c>
      <c r="P117" s="326"/>
      <c r="Q117" s="75"/>
      <c r="R117" s="76"/>
    </row>
    <row r="118" spans="1:18" ht="5" customHeight="1" thickBot="1" x14ac:dyDescent="0.2">
      <c r="B118" s="55"/>
    </row>
    <row r="119" spans="1:18" ht="20" customHeight="1" thickBot="1" x14ac:dyDescent="0.2">
      <c r="B119" s="55"/>
      <c r="E119" s="86" t="s">
        <v>57</v>
      </c>
      <c r="F119" s="86" t="s">
        <v>58</v>
      </c>
      <c r="G119" s="86" t="s">
        <v>59</v>
      </c>
      <c r="H119" s="86" t="s">
        <v>60</v>
      </c>
      <c r="I119" s="86" t="s">
        <v>61</v>
      </c>
    </row>
    <row r="120" spans="1:18" ht="20" customHeight="1" x14ac:dyDescent="0.15">
      <c r="A120" s="327" t="s">
        <v>7</v>
      </c>
      <c r="B120" s="327"/>
      <c r="C120" s="327"/>
      <c r="D120" s="327"/>
      <c r="E120" s="88">
        <v>6</v>
      </c>
      <c r="F120" s="88">
        <v>5.5</v>
      </c>
      <c r="G120" s="88">
        <v>5</v>
      </c>
      <c r="H120" s="88">
        <v>3</v>
      </c>
      <c r="I120" s="88">
        <v>3</v>
      </c>
    </row>
    <row r="121" spans="1:18" ht="20" customHeight="1" x14ac:dyDescent="0.15">
      <c r="A121" s="328" t="s">
        <v>8</v>
      </c>
      <c r="B121" s="328"/>
      <c r="C121" s="328"/>
      <c r="D121" s="328"/>
      <c r="E121" s="89">
        <v>5</v>
      </c>
      <c r="F121" s="89">
        <v>5</v>
      </c>
      <c r="G121" s="89">
        <v>7</v>
      </c>
      <c r="H121" s="89">
        <v>2</v>
      </c>
      <c r="I121" s="89">
        <v>7</v>
      </c>
    </row>
    <row r="122" spans="1:18" ht="20" customHeight="1" thickBot="1" x14ac:dyDescent="0.2">
      <c r="A122" s="301" t="s">
        <v>9</v>
      </c>
      <c r="B122" s="301"/>
      <c r="C122" s="301"/>
      <c r="D122" s="301"/>
      <c r="E122" s="90">
        <v>4</v>
      </c>
      <c r="F122" s="90">
        <v>1</v>
      </c>
      <c r="G122" s="90">
        <v>5</v>
      </c>
      <c r="H122" s="90">
        <v>4</v>
      </c>
      <c r="I122" s="90">
        <v>4</v>
      </c>
    </row>
    <row r="123" spans="1:18" ht="5" customHeight="1" thickBot="1" x14ac:dyDescent="0.2">
      <c r="B123" s="55"/>
    </row>
    <row r="124" spans="1:18" ht="20" customHeight="1" thickBot="1" x14ac:dyDescent="0.2">
      <c r="B124" s="302" t="s">
        <v>11</v>
      </c>
      <c r="C124" s="303"/>
      <c r="D124" s="303"/>
      <c r="E124" s="303"/>
      <c r="F124" s="303"/>
      <c r="G124" s="304"/>
    </row>
    <row r="125" spans="1:18" ht="20" customHeight="1" x14ac:dyDescent="0.15">
      <c r="B125" s="305"/>
      <c r="C125" s="306"/>
      <c r="D125" s="306"/>
      <c r="E125" s="306"/>
      <c r="F125" s="306"/>
      <c r="G125" s="306"/>
      <c r="H125" s="306"/>
      <c r="I125" s="307"/>
    </row>
    <row r="126" spans="1:18" ht="20" customHeight="1" x14ac:dyDescent="0.15">
      <c r="B126" s="308"/>
      <c r="C126" s="309"/>
      <c r="D126" s="309"/>
      <c r="E126" s="309"/>
      <c r="F126" s="309"/>
      <c r="G126" s="309"/>
      <c r="H126" s="309"/>
      <c r="I126" s="310"/>
    </row>
    <row r="127" spans="1:18" ht="20" customHeight="1" x14ac:dyDescent="0.15">
      <c r="B127" s="308"/>
      <c r="C127" s="309"/>
      <c r="D127" s="309"/>
      <c r="E127" s="309"/>
      <c r="F127" s="309"/>
      <c r="G127" s="309"/>
      <c r="H127" s="309"/>
      <c r="I127" s="310"/>
    </row>
    <row r="128" spans="1:18" ht="20" customHeight="1" thickBot="1" x14ac:dyDescent="0.2">
      <c r="B128" s="311"/>
      <c r="C128" s="312"/>
      <c r="D128" s="312"/>
      <c r="E128" s="312"/>
      <c r="F128" s="312"/>
      <c r="G128" s="312"/>
      <c r="H128" s="312"/>
      <c r="I128" s="313"/>
    </row>
    <row r="129" spans="2:18" ht="5" customHeight="1" thickBot="1" x14ac:dyDescent="0.2">
      <c r="B129" s="87"/>
      <c r="C129" s="87"/>
      <c r="D129" s="87"/>
      <c r="E129" s="87"/>
      <c r="F129" s="87"/>
      <c r="G129" s="87"/>
      <c r="H129" s="87"/>
      <c r="I129" s="87"/>
    </row>
    <row r="130" spans="2:18" ht="20" customHeight="1" thickBot="1" x14ac:dyDescent="0.2">
      <c r="B130" s="314" t="s">
        <v>10</v>
      </c>
      <c r="C130" s="315"/>
      <c r="D130" s="315"/>
      <c r="E130" s="315"/>
      <c r="F130" s="315"/>
      <c r="G130" s="315"/>
      <c r="H130" s="316"/>
    </row>
    <row r="131" spans="2:18" ht="60" customHeight="1" thickBot="1" x14ac:dyDescent="0.2">
      <c r="B131" s="317"/>
      <c r="C131" s="318"/>
      <c r="D131" s="318"/>
      <c r="E131" s="318"/>
      <c r="F131" s="318"/>
      <c r="G131" s="318"/>
      <c r="H131" s="318"/>
      <c r="I131" s="318"/>
      <c r="J131" s="318"/>
      <c r="K131" s="318"/>
      <c r="L131" s="318"/>
      <c r="M131" s="318"/>
      <c r="N131" s="318"/>
      <c r="O131" s="318"/>
      <c r="P131" s="318"/>
      <c r="Q131" s="318"/>
      <c r="R131" s="319"/>
    </row>
    <row r="132" spans="2:18" ht="5" customHeight="1" thickBot="1" x14ac:dyDescent="0.2"/>
    <row r="133" spans="2:18" ht="15" customHeight="1" thickBot="1" x14ac:dyDescent="0.2">
      <c r="B133" s="302" t="s">
        <v>280</v>
      </c>
      <c r="C133" s="303"/>
      <c r="D133" s="303"/>
      <c r="E133" s="303"/>
      <c r="F133" s="303"/>
      <c r="G133" s="303"/>
      <c r="H133" s="304"/>
    </row>
    <row r="134" spans="2:18" ht="15" customHeight="1" x14ac:dyDescent="0.15">
      <c r="B134" s="124"/>
      <c r="C134" s="113"/>
      <c r="D134" s="113"/>
      <c r="E134" s="113"/>
      <c r="F134" s="113"/>
      <c r="G134" s="113"/>
      <c r="H134" s="113"/>
      <c r="I134" s="113"/>
      <c r="J134" s="113"/>
      <c r="K134" s="113"/>
      <c r="L134" s="113"/>
      <c r="M134" s="113"/>
      <c r="N134" s="113"/>
      <c r="O134" s="113"/>
      <c r="P134" s="113"/>
      <c r="Q134" s="113"/>
      <c r="R134" s="114"/>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x14ac:dyDescent="0.15">
      <c r="B163" s="125"/>
      <c r="R163" s="126"/>
    </row>
    <row r="164" spans="1:18" ht="15" customHeight="1" x14ac:dyDescent="0.15">
      <c r="B164" s="125"/>
      <c r="R164" s="126"/>
    </row>
    <row r="165" spans="1:18" ht="15" customHeight="1" x14ac:dyDescent="0.15">
      <c r="B165" s="125"/>
      <c r="R165" s="126"/>
    </row>
    <row r="166" spans="1:18" ht="15" customHeight="1" x14ac:dyDescent="0.15">
      <c r="B166" s="125"/>
      <c r="R166" s="126"/>
    </row>
    <row r="167" spans="1:18" ht="15" customHeight="1" thickBot="1" x14ac:dyDescent="0.2">
      <c r="B167" s="127"/>
      <c r="C167" s="128"/>
      <c r="D167" s="128"/>
      <c r="E167" s="128"/>
      <c r="F167" s="128"/>
      <c r="G167" s="128"/>
      <c r="H167" s="128"/>
      <c r="I167" s="128"/>
      <c r="J167" s="128"/>
      <c r="K167" s="128"/>
      <c r="L167" s="128"/>
      <c r="M167" s="128"/>
      <c r="N167" s="128"/>
      <c r="O167" s="128"/>
      <c r="P167" s="128"/>
      <c r="Q167" s="128"/>
      <c r="R167" s="129"/>
    </row>
    <row r="168" spans="1:18" ht="5" customHeight="1" x14ac:dyDescent="0.15"/>
    <row r="169" spans="1:18" ht="5" customHeight="1" x14ac:dyDescent="0.2">
      <c r="A169" s="50"/>
      <c r="B169" s="51"/>
      <c r="C169" s="51"/>
      <c r="D169" s="51"/>
      <c r="E169" s="51"/>
      <c r="F169" s="51"/>
      <c r="G169" s="51"/>
      <c r="H169" s="51"/>
      <c r="I169" s="51"/>
      <c r="J169" s="51"/>
      <c r="K169" s="52"/>
      <c r="L169" s="53"/>
      <c r="M169" s="53"/>
      <c r="N169" s="53"/>
      <c r="O169" s="53"/>
      <c r="P169" s="51"/>
      <c r="Q169" s="51"/>
      <c r="R169" s="51"/>
    </row>
    <row r="170" spans="1:18" ht="10" customHeight="1" thickBot="1" x14ac:dyDescent="0.2"/>
    <row r="171" spans="1:18" ht="20" customHeight="1" thickBot="1" x14ac:dyDescent="0.2">
      <c r="A171" s="320" t="s">
        <v>14</v>
      </c>
      <c r="B171" s="321"/>
      <c r="C171" s="321"/>
      <c r="D171" s="75" t="s">
        <v>201</v>
      </c>
      <c r="E171" s="322" t="s">
        <v>311</v>
      </c>
      <c r="F171" s="323"/>
      <c r="G171" s="131"/>
      <c r="H171" s="75"/>
      <c r="I171" s="324"/>
      <c r="J171" s="324"/>
      <c r="K171" s="131"/>
      <c r="L171" s="75"/>
      <c r="M171" s="85" t="s">
        <v>202</v>
      </c>
      <c r="N171" s="132"/>
      <c r="O171" s="325" t="s">
        <v>313</v>
      </c>
      <c r="P171" s="326"/>
      <c r="Q171" s="75"/>
      <c r="R171" s="76"/>
    </row>
    <row r="172" spans="1:18" ht="5" customHeight="1" thickBot="1" x14ac:dyDescent="0.2">
      <c r="B172" s="55"/>
    </row>
    <row r="173" spans="1:18" ht="20" customHeight="1" thickBot="1" x14ac:dyDescent="0.2">
      <c r="B173" s="55"/>
      <c r="E173" s="86" t="s">
        <v>57</v>
      </c>
      <c r="F173" s="86" t="s">
        <v>58</v>
      </c>
      <c r="G173" s="86" t="s">
        <v>59</v>
      </c>
      <c r="H173" s="86" t="s">
        <v>60</v>
      </c>
      <c r="I173" s="86" t="s">
        <v>61</v>
      </c>
    </row>
    <row r="174" spans="1:18" ht="20" customHeight="1" x14ac:dyDescent="0.15">
      <c r="A174" s="327" t="s">
        <v>7</v>
      </c>
      <c r="B174" s="327"/>
      <c r="C174" s="327"/>
      <c r="D174" s="327"/>
      <c r="E174" s="88">
        <v>6</v>
      </c>
      <c r="F174" s="88">
        <v>1</v>
      </c>
      <c r="G174" s="88">
        <v>3</v>
      </c>
      <c r="H174" s="88">
        <v>3</v>
      </c>
      <c r="I174" s="88">
        <v>4</v>
      </c>
    </row>
    <row r="175" spans="1:18" ht="20" customHeight="1" x14ac:dyDescent="0.15">
      <c r="A175" s="328" t="s">
        <v>8</v>
      </c>
      <c r="B175" s="328"/>
      <c r="C175" s="328"/>
      <c r="D175" s="328"/>
      <c r="E175" s="89">
        <v>5</v>
      </c>
      <c r="F175" s="89">
        <v>4</v>
      </c>
      <c r="G175" s="89">
        <v>7</v>
      </c>
      <c r="H175" s="89">
        <v>5</v>
      </c>
      <c r="I175" s="89">
        <v>5</v>
      </c>
    </row>
    <row r="176" spans="1:18" ht="20" customHeight="1" thickBot="1" x14ac:dyDescent="0.2">
      <c r="A176" s="301" t="s">
        <v>9</v>
      </c>
      <c r="B176" s="301"/>
      <c r="C176" s="301"/>
      <c r="D176" s="301"/>
      <c r="E176" s="90">
        <v>2</v>
      </c>
      <c r="F176" s="90">
        <v>3</v>
      </c>
      <c r="G176" s="90">
        <v>3</v>
      </c>
      <c r="H176" s="90">
        <v>2</v>
      </c>
      <c r="I176" s="90">
        <v>3</v>
      </c>
    </row>
    <row r="177" spans="2:18" ht="5" customHeight="1" thickBot="1" x14ac:dyDescent="0.2">
      <c r="B177" s="55"/>
    </row>
    <row r="178" spans="2:18" ht="20" customHeight="1" thickBot="1" x14ac:dyDescent="0.2">
      <c r="B178" s="302" t="s">
        <v>11</v>
      </c>
      <c r="C178" s="303"/>
      <c r="D178" s="303"/>
      <c r="E178" s="303"/>
      <c r="F178" s="303"/>
      <c r="G178" s="304"/>
    </row>
    <row r="179" spans="2:18" ht="20" customHeight="1" x14ac:dyDescent="0.15">
      <c r="B179" s="305"/>
      <c r="C179" s="306"/>
      <c r="D179" s="306"/>
      <c r="E179" s="306"/>
      <c r="F179" s="306"/>
      <c r="G179" s="306"/>
      <c r="H179" s="306"/>
      <c r="I179" s="307"/>
    </row>
    <row r="180" spans="2:18" ht="20" customHeight="1" x14ac:dyDescent="0.15">
      <c r="B180" s="308"/>
      <c r="C180" s="309"/>
      <c r="D180" s="309"/>
      <c r="E180" s="309"/>
      <c r="F180" s="309"/>
      <c r="G180" s="309"/>
      <c r="H180" s="309"/>
      <c r="I180" s="310"/>
    </row>
    <row r="181" spans="2:18" ht="20" customHeight="1" x14ac:dyDescent="0.15">
      <c r="B181" s="308"/>
      <c r="C181" s="309"/>
      <c r="D181" s="309"/>
      <c r="E181" s="309"/>
      <c r="F181" s="309"/>
      <c r="G181" s="309"/>
      <c r="H181" s="309"/>
      <c r="I181" s="310"/>
    </row>
    <row r="182" spans="2:18" ht="20" customHeight="1" thickBot="1" x14ac:dyDescent="0.2">
      <c r="B182" s="311"/>
      <c r="C182" s="312"/>
      <c r="D182" s="312"/>
      <c r="E182" s="312"/>
      <c r="F182" s="312"/>
      <c r="G182" s="312"/>
      <c r="H182" s="312"/>
      <c r="I182" s="313"/>
    </row>
    <row r="183" spans="2:18" ht="5" customHeight="1" thickBot="1" x14ac:dyDescent="0.2">
      <c r="B183" s="87"/>
      <c r="C183" s="87"/>
      <c r="D183" s="87"/>
      <c r="E183" s="87"/>
      <c r="F183" s="87"/>
      <c r="G183" s="87"/>
      <c r="H183" s="87"/>
      <c r="I183" s="87"/>
    </row>
    <row r="184" spans="2:18" ht="20" customHeight="1" thickBot="1" x14ac:dyDescent="0.2">
      <c r="B184" s="314" t="s">
        <v>10</v>
      </c>
      <c r="C184" s="315"/>
      <c r="D184" s="315"/>
      <c r="E184" s="315"/>
      <c r="F184" s="315"/>
      <c r="G184" s="315"/>
      <c r="H184" s="316"/>
    </row>
    <row r="185" spans="2:18" ht="60" customHeight="1" thickBot="1" x14ac:dyDescent="0.2">
      <c r="B185" s="317"/>
      <c r="C185" s="318"/>
      <c r="D185" s="318"/>
      <c r="E185" s="318"/>
      <c r="F185" s="318"/>
      <c r="G185" s="318"/>
      <c r="H185" s="318"/>
      <c r="I185" s="318"/>
      <c r="J185" s="318"/>
      <c r="K185" s="318"/>
      <c r="L185" s="318"/>
      <c r="M185" s="318"/>
      <c r="N185" s="318"/>
      <c r="O185" s="318"/>
      <c r="P185" s="318"/>
      <c r="Q185" s="318"/>
      <c r="R185" s="319"/>
    </row>
    <row r="186" spans="2:18" ht="5" customHeight="1" thickBot="1" x14ac:dyDescent="0.2"/>
    <row r="187" spans="2:18" ht="15" customHeight="1" thickBot="1" x14ac:dyDescent="0.2">
      <c r="B187" s="302" t="s">
        <v>280</v>
      </c>
      <c r="C187" s="303"/>
      <c r="D187" s="303"/>
      <c r="E187" s="303"/>
      <c r="F187" s="303"/>
      <c r="G187" s="303"/>
      <c r="H187" s="304"/>
    </row>
    <row r="188" spans="2:18" ht="15" customHeight="1" x14ac:dyDescent="0.15">
      <c r="B188" s="124"/>
      <c r="C188" s="113"/>
      <c r="D188" s="113"/>
      <c r="E188" s="113"/>
      <c r="F188" s="113"/>
      <c r="G188" s="113"/>
      <c r="H188" s="113"/>
      <c r="I188" s="113"/>
      <c r="J188" s="113"/>
      <c r="K188" s="113"/>
      <c r="L188" s="113"/>
      <c r="M188" s="113"/>
      <c r="N188" s="113"/>
      <c r="O188" s="113"/>
      <c r="P188" s="113"/>
      <c r="Q188" s="113"/>
      <c r="R188" s="114"/>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x14ac:dyDescent="0.15">
      <c r="B215" s="125"/>
      <c r="R215" s="126"/>
    </row>
    <row r="216" spans="1:18" ht="15" customHeight="1" x14ac:dyDescent="0.15">
      <c r="B216" s="125"/>
      <c r="R216" s="126"/>
    </row>
    <row r="217" spans="1:18" ht="15" customHeight="1" x14ac:dyDescent="0.15">
      <c r="B217" s="125"/>
      <c r="R217" s="126"/>
    </row>
    <row r="218" spans="1:18" ht="15" customHeight="1" x14ac:dyDescent="0.15">
      <c r="B218" s="125"/>
      <c r="R218" s="126"/>
    </row>
    <row r="219" spans="1:18" ht="15" customHeight="1" x14ac:dyDescent="0.15">
      <c r="B219" s="125"/>
      <c r="R219" s="126"/>
    </row>
    <row r="220" spans="1:18" ht="15" customHeight="1" x14ac:dyDescent="0.15">
      <c r="B220" s="125"/>
      <c r="R220" s="126"/>
    </row>
    <row r="221" spans="1:18" ht="15" customHeight="1" thickBot="1" x14ac:dyDescent="0.2">
      <c r="B221" s="127"/>
      <c r="C221" s="128"/>
      <c r="D221" s="128"/>
      <c r="E221" s="128"/>
      <c r="F221" s="128"/>
      <c r="G221" s="128"/>
      <c r="H221" s="128"/>
      <c r="I221" s="128"/>
      <c r="J221" s="128"/>
      <c r="K221" s="128"/>
      <c r="L221" s="128"/>
      <c r="M221" s="128"/>
      <c r="N221" s="128"/>
      <c r="O221" s="128"/>
      <c r="P221" s="128"/>
      <c r="Q221" s="128"/>
      <c r="R221" s="129"/>
    </row>
    <row r="222" spans="1:18" ht="5" customHeight="1" x14ac:dyDescent="0.15"/>
    <row r="223" spans="1:18" ht="5" customHeight="1" x14ac:dyDescent="0.2">
      <c r="A223" s="50"/>
      <c r="B223" s="51"/>
      <c r="C223" s="51"/>
      <c r="D223" s="51"/>
      <c r="E223" s="51"/>
      <c r="F223" s="51"/>
      <c r="G223" s="51"/>
      <c r="H223" s="51"/>
      <c r="I223" s="51"/>
      <c r="J223" s="51"/>
      <c r="K223" s="52"/>
      <c r="L223" s="53"/>
      <c r="M223" s="53"/>
      <c r="N223" s="53"/>
      <c r="O223" s="53"/>
      <c r="P223" s="51"/>
      <c r="Q223" s="51"/>
      <c r="R223" s="51"/>
    </row>
    <row r="224" spans="1:18" ht="10" customHeight="1" thickBot="1" x14ac:dyDescent="0.2"/>
    <row r="225" spans="1:18" ht="20" customHeight="1" thickBot="1" x14ac:dyDescent="0.2">
      <c r="A225" s="320" t="s">
        <v>15</v>
      </c>
      <c r="B225" s="321"/>
      <c r="C225" s="321"/>
      <c r="D225" s="75" t="s">
        <v>201</v>
      </c>
      <c r="E225" s="322" t="s">
        <v>311</v>
      </c>
      <c r="F225" s="323"/>
      <c r="G225" s="131"/>
      <c r="H225" s="75"/>
      <c r="I225" s="324"/>
      <c r="J225" s="324"/>
      <c r="K225" s="131"/>
      <c r="L225" s="75"/>
      <c r="M225" s="85" t="s">
        <v>202</v>
      </c>
      <c r="N225" s="132"/>
      <c r="O225" s="325" t="s">
        <v>313</v>
      </c>
      <c r="P225" s="326"/>
      <c r="Q225" s="75"/>
      <c r="R225" s="76"/>
    </row>
    <row r="226" spans="1:18" ht="5" customHeight="1" thickBot="1" x14ac:dyDescent="0.2">
      <c r="B226" s="55"/>
    </row>
    <row r="227" spans="1:18" ht="20" customHeight="1" thickBot="1" x14ac:dyDescent="0.2">
      <c r="B227" s="55"/>
      <c r="E227" s="86" t="s">
        <v>57</v>
      </c>
      <c r="F227" s="86" t="s">
        <v>58</v>
      </c>
      <c r="G227" s="86" t="s">
        <v>59</v>
      </c>
      <c r="H227" s="86" t="s">
        <v>60</v>
      </c>
      <c r="I227" s="86" t="s">
        <v>61</v>
      </c>
    </row>
    <row r="228" spans="1:18" ht="20" customHeight="1" x14ac:dyDescent="0.15">
      <c r="A228" s="327" t="s">
        <v>7</v>
      </c>
      <c r="B228" s="327"/>
      <c r="C228" s="327"/>
      <c r="D228" s="327"/>
      <c r="E228" s="88">
        <v>6</v>
      </c>
      <c r="F228" s="88">
        <v>5.5</v>
      </c>
      <c r="G228" s="88">
        <v>5</v>
      </c>
      <c r="H228" s="88">
        <v>6</v>
      </c>
      <c r="I228" s="88">
        <v>3</v>
      </c>
    </row>
    <row r="229" spans="1:18" ht="20" customHeight="1" x14ac:dyDescent="0.15">
      <c r="A229" s="328" t="s">
        <v>8</v>
      </c>
      <c r="B229" s="328"/>
      <c r="C229" s="328"/>
      <c r="D229" s="328"/>
      <c r="E229" s="89">
        <v>5</v>
      </c>
      <c r="F229" s="89">
        <v>5</v>
      </c>
      <c r="G229" s="89">
        <v>7</v>
      </c>
      <c r="H229" s="89">
        <v>2</v>
      </c>
      <c r="I229" s="89">
        <v>7</v>
      </c>
    </row>
    <row r="230" spans="1:18" ht="20" customHeight="1" thickBot="1" x14ac:dyDescent="0.2">
      <c r="A230" s="301" t="s">
        <v>9</v>
      </c>
      <c r="B230" s="301"/>
      <c r="C230" s="301"/>
      <c r="D230" s="301"/>
      <c r="E230" s="90">
        <v>4</v>
      </c>
      <c r="F230" s="90">
        <v>1</v>
      </c>
      <c r="G230" s="90">
        <v>5</v>
      </c>
      <c r="H230" s="90">
        <v>3</v>
      </c>
      <c r="I230" s="90">
        <v>4</v>
      </c>
    </row>
    <row r="231" spans="1:18" ht="5" customHeight="1" thickBot="1" x14ac:dyDescent="0.2">
      <c r="B231" s="55"/>
    </row>
    <row r="232" spans="1:18" ht="20" customHeight="1" thickBot="1" x14ac:dyDescent="0.2">
      <c r="B232" s="302" t="s">
        <v>11</v>
      </c>
      <c r="C232" s="303"/>
      <c r="D232" s="303"/>
      <c r="E232" s="303"/>
      <c r="F232" s="303"/>
      <c r="G232" s="304"/>
    </row>
    <row r="233" spans="1:18" ht="20" customHeight="1" x14ac:dyDescent="0.15">
      <c r="B233" s="305"/>
      <c r="C233" s="306"/>
      <c r="D233" s="306"/>
      <c r="E233" s="306"/>
      <c r="F233" s="306"/>
      <c r="G233" s="306"/>
      <c r="H233" s="306"/>
      <c r="I233" s="307"/>
    </row>
    <row r="234" spans="1:18" ht="20" customHeight="1" x14ac:dyDescent="0.15">
      <c r="B234" s="308"/>
      <c r="C234" s="309"/>
      <c r="D234" s="309"/>
      <c r="E234" s="309"/>
      <c r="F234" s="309"/>
      <c r="G234" s="309"/>
      <c r="H234" s="309"/>
      <c r="I234" s="310"/>
    </row>
    <row r="235" spans="1:18" ht="20" customHeight="1" x14ac:dyDescent="0.15">
      <c r="B235" s="308"/>
      <c r="C235" s="309"/>
      <c r="D235" s="309"/>
      <c r="E235" s="309"/>
      <c r="F235" s="309"/>
      <c r="G235" s="309"/>
      <c r="H235" s="309"/>
      <c r="I235" s="310"/>
    </row>
    <row r="236" spans="1:18" ht="20" customHeight="1" thickBot="1" x14ac:dyDescent="0.2">
      <c r="B236" s="311"/>
      <c r="C236" s="312"/>
      <c r="D236" s="312"/>
      <c r="E236" s="312"/>
      <c r="F236" s="312"/>
      <c r="G236" s="312"/>
      <c r="H236" s="312"/>
      <c r="I236" s="313"/>
    </row>
    <row r="237" spans="1:18" ht="5" customHeight="1" thickBot="1" x14ac:dyDescent="0.2">
      <c r="B237" s="87"/>
      <c r="C237" s="87"/>
      <c r="D237" s="87"/>
      <c r="E237" s="87"/>
      <c r="F237" s="87"/>
      <c r="G237" s="87"/>
      <c r="H237" s="87"/>
      <c r="I237" s="87"/>
    </row>
    <row r="238" spans="1:18" ht="20" customHeight="1" thickBot="1" x14ac:dyDescent="0.2">
      <c r="B238" s="314" t="s">
        <v>10</v>
      </c>
      <c r="C238" s="315"/>
      <c r="D238" s="315"/>
      <c r="E238" s="315"/>
      <c r="F238" s="315"/>
      <c r="G238" s="315"/>
      <c r="H238" s="316"/>
    </row>
    <row r="239" spans="1:18" ht="60" customHeight="1" thickBot="1" x14ac:dyDescent="0.2">
      <c r="B239" s="317"/>
      <c r="C239" s="318"/>
      <c r="D239" s="318"/>
      <c r="E239" s="318"/>
      <c r="F239" s="318"/>
      <c r="G239" s="318"/>
      <c r="H239" s="318"/>
      <c r="I239" s="318"/>
      <c r="J239" s="318"/>
      <c r="K239" s="318"/>
      <c r="L239" s="318"/>
      <c r="M239" s="318"/>
      <c r="N239" s="318"/>
      <c r="O239" s="318"/>
      <c r="P239" s="318"/>
      <c r="Q239" s="318"/>
      <c r="R239" s="319"/>
    </row>
    <row r="240" spans="1:18" ht="5" customHeight="1" thickBot="1" x14ac:dyDescent="0.2"/>
    <row r="241" spans="2:18" ht="15" customHeight="1" thickBot="1" x14ac:dyDescent="0.2">
      <c r="B241" s="302" t="s">
        <v>280</v>
      </c>
      <c r="C241" s="303"/>
      <c r="D241" s="303"/>
      <c r="E241" s="303"/>
      <c r="F241" s="303"/>
      <c r="G241" s="303"/>
      <c r="H241" s="304"/>
    </row>
    <row r="242" spans="2:18" ht="15" customHeight="1" x14ac:dyDescent="0.15">
      <c r="B242" s="124"/>
      <c r="C242" s="113"/>
      <c r="D242" s="113"/>
      <c r="E242" s="113"/>
      <c r="F242" s="113"/>
      <c r="G242" s="113"/>
      <c r="H242" s="113"/>
      <c r="I242" s="113"/>
      <c r="J242" s="113"/>
      <c r="K242" s="113"/>
      <c r="L242" s="113"/>
      <c r="M242" s="113"/>
      <c r="N242" s="113"/>
      <c r="O242" s="113"/>
      <c r="P242" s="113"/>
      <c r="Q242" s="113"/>
      <c r="R242" s="114"/>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2:18" ht="15" customHeight="1" x14ac:dyDescent="0.15">
      <c r="B257" s="125"/>
      <c r="R257" s="126"/>
    </row>
    <row r="258" spans="2:18" ht="15" customHeight="1" x14ac:dyDescent="0.15">
      <c r="B258" s="125"/>
      <c r="R258" s="126"/>
    </row>
    <row r="259" spans="2:18" ht="15" customHeight="1" x14ac:dyDescent="0.15">
      <c r="B259" s="125"/>
      <c r="R259" s="126"/>
    </row>
    <row r="260" spans="2:18" ht="15" customHeight="1" x14ac:dyDescent="0.15">
      <c r="B260" s="125"/>
      <c r="R260" s="126"/>
    </row>
    <row r="261" spans="2:18" ht="15" customHeight="1" x14ac:dyDescent="0.15">
      <c r="B261" s="125"/>
      <c r="R261" s="126"/>
    </row>
    <row r="262" spans="2:18" ht="15" customHeight="1" x14ac:dyDescent="0.15">
      <c r="B262" s="125"/>
      <c r="R262" s="126"/>
    </row>
    <row r="263" spans="2:18" ht="15" customHeight="1" x14ac:dyDescent="0.15">
      <c r="B263" s="125"/>
      <c r="R263" s="126"/>
    </row>
    <row r="264" spans="2:18" ht="15" customHeight="1" x14ac:dyDescent="0.15">
      <c r="B264" s="125"/>
      <c r="R264" s="126"/>
    </row>
    <row r="265" spans="2:18" ht="15" customHeight="1" x14ac:dyDescent="0.15">
      <c r="B265" s="125"/>
      <c r="R265" s="126"/>
    </row>
    <row r="266" spans="2:18" ht="15" customHeight="1" x14ac:dyDescent="0.15">
      <c r="B266" s="125"/>
      <c r="R266" s="126"/>
    </row>
    <row r="267" spans="2:18" ht="15" customHeight="1" x14ac:dyDescent="0.15">
      <c r="B267" s="125"/>
      <c r="R267" s="126"/>
    </row>
    <row r="268" spans="2:18" ht="15" customHeight="1" x14ac:dyDescent="0.15">
      <c r="B268" s="125"/>
      <c r="R268" s="126"/>
    </row>
    <row r="269" spans="2:18" ht="15" customHeight="1" x14ac:dyDescent="0.15">
      <c r="B269" s="125"/>
      <c r="R269" s="126"/>
    </row>
    <row r="270" spans="2:18" ht="15" customHeight="1" x14ac:dyDescent="0.15">
      <c r="B270" s="125"/>
      <c r="R270" s="126"/>
    </row>
    <row r="271" spans="2:18" ht="15" customHeight="1" x14ac:dyDescent="0.15">
      <c r="B271" s="125"/>
      <c r="R271" s="126"/>
    </row>
    <row r="272" spans="2:18" ht="15" customHeight="1" x14ac:dyDescent="0.15">
      <c r="B272" s="125"/>
      <c r="R272" s="126"/>
    </row>
    <row r="273" spans="1:18" ht="15" customHeight="1" x14ac:dyDescent="0.15">
      <c r="B273" s="125"/>
      <c r="R273" s="126"/>
    </row>
    <row r="274" spans="1:18" ht="15" customHeight="1" x14ac:dyDescent="0.15">
      <c r="B274" s="125"/>
      <c r="R274" s="126"/>
    </row>
    <row r="275" spans="1:18" ht="15" customHeight="1" thickBot="1" x14ac:dyDescent="0.2">
      <c r="B275" s="127"/>
      <c r="C275" s="128"/>
      <c r="D275" s="128"/>
      <c r="E275" s="128"/>
      <c r="F275" s="128"/>
      <c r="G275" s="128"/>
      <c r="H275" s="128"/>
      <c r="I275" s="128"/>
      <c r="J275" s="128"/>
      <c r="K275" s="128"/>
      <c r="L275" s="128"/>
      <c r="M275" s="128"/>
      <c r="N275" s="128"/>
      <c r="O275" s="128"/>
      <c r="P275" s="128"/>
      <c r="Q275" s="128"/>
      <c r="R275" s="129"/>
    </row>
    <row r="276" spans="1:18" ht="5" customHeight="1" x14ac:dyDescent="0.15"/>
    <row r="277" spans="1:18" ht="5" customHeight="1" x14ac:dyDescent="0.2">
      <c r="A277" s="50"/>
      <c r="B277" s="51"/>
      <c r="C277" s="51"/>
      <c r="D277" s="51"/>
      <c r="E277" s="51"/>
      <c r="F277" s="51"/>
      <c r="G277" s="51"/>
      <c r="H277" s="51"/>
      <c r="I277" s="51"/>
      <c r="J277" s="51"/>
      <c r="K277" s="52"/>
      <c r="L277" s="53"/>
      <c r="M277" s="53"/>
      <c r="N277" s="53"/>
      <c r="O277" s="53"/>
      <c r="P277" s="51"/>
      <c r="Q277" s="51"/>
      <c r="R277" s="51"/>
    </row>
    <row r="278" spans="1:18" ht="10" customHeight="1" thickBot="1" x14ac:dyDescent="0.2"/>
    <row r="279" spans="1:18" ht="20" customHeight="1" thickBot="1" x14ac:dyDescent="0.2">
      <c r="A279" s="320" t="s">
        <v>16</v>
      </c>
      <c r="B279" s="321"/>
      <c r="C279" s="321"/>
      <c r="D279" s="75" t="s">
        <v>201</v>
      </c>
      <c r="E279" s="322" t="s">
        <v>312</v>
      </c>
      <c r="F279" s="323"/>
      <c r="G279" s="131"/>
      <c r="H279" s="75"/>
      <c r="I279" s="324"/>
      <c r="J279" s="324"/>
      <c r="K279" s="131"/>
      <c r="L279" s="75"/>
      <c r="M279" s="85" t="s">
        <v>202</v>
      </c>
      <c r="N279" s="132"/>
      <c r="O279" s="325" t="s">
        <v>205</v>
      </c>
      <c r="P279" s="326"/>
      <c r="Q279" s="75"/>
      <c r="R279" s="76"/>
    </row>
    <row r="280" spans="1:18" ht="5" customHeight="1" thickBot="1" x14ac:dyDescent="0.2">
      <c r="B280" s="55"/>
    </row>
    <row r="281" spans="1:18" ht="20" customHeight="1" thickBot="1" x14ac:dyDescent="0.2">
      <c r="B281" s="55"/>
      <c r="E281" s="86" t="s">
        <v>57</v>
      </c>
      <c r="F281" s="86" t="s">
        <v>58</v>
      </c>
      <c r="G281" s="86" t="s">
        <v>59</v>
      </c>
      <c r="H281" s="86" t="s">
        <v>60</v>
      </c>
      <c r="I281" s="86" t="s">
        <v>61</v>
      </c>
    </row>
    <row r="282" spans="1:18" ht="20" customHeight="1" x14ac:dyDescent="0.15">
      <c r="A282" s="327" t="s">
        <v>7</v>
      </c>
      <c r="B282" s="327"/>
      <c r="C282" s="327"/>
      <c r="D282" s="327"/>
      <c r="E282" s="88">
        <v>6</v>
      </c>
      <c r="F282" s="88">
        <v>5.5</v>
      </c>
      <c r="G282" s="88">
        <v>10</v>
      </c>
      <c r="H282" s="88">
        <v>6</v>
      </c>
      <c r="I282" s="88">
        <v>3</v>
      </c>
    </row>
    <row r="283" spans="1:18" ht="20" customHeight="1" x14ac:dyDescent="0.15">
      <c r="A283" s="328" t="s">
        <v>8</v>
      </c>
      <c r="B283" s="328"/>
      <c r="C283" s="328"/>
      <c r="D283" s="328"/>
      <c r="E283" s="89">
        <v>7</v>
      </c>
      <c r="F283" s="89">
        <v>8</v>
      </c>
      <c r="G283" s="89">
        <v>7</v>
      </c>
      <c r="H283" s="89">
        <v>9</v>
      </c>
      <c r="I283" s="89">
        <v>5</v>
      </c>
    </row>
    <row r="284" spans="1:18" ht="20" customHeight="1" thickBot="1" x14ac:dyDescent="0.2">
      <c r="A284" s="301" t="s">
        <v>9</v>
      </c>
      <c r="B284" s="301"/>
      <c r="C284" s="301"/>
      <c r="D284" s="301"/>
      <c r="E284" s="90">
        <v>2</v>
      </c>
      <c r="F284" s="90">
        <v>7</v>
      </c>
      <c r="G284" s="90">
        <v>4</v>
      </c>
      <c r="H284" s="90">
        <v>8</v>
      </c>
      <c r="I284" s="90">
        <v>4</v>
      </c>
    </row>
    <row r="285" spans="1:18" ht="5" customHeight="1" thickBot="1" x14ac:dyDescent="0.2">
      <c r="B285" s="55"/>
    </row>
    <row r="286" spans="1:18" ht="20" customHeight="1" thickBot="1" x14ac:dyDescent="0.2">
      <c r="B286" s="302" t="s">
        <v>11</v>
      </c>
      <c r="C286" s="303"/>
      <c r="D286" s="303"/>
      <c r="E286" s="303"/>
      <c r="F286" s="303"/>
      <c r="G286" s="304"/>
    </row>
    <row r="287" spans="1:18" ht="20" customHeight="1" x14ac:dyDescent="0.15">
      <c r="B287" s="305"/>
      <c r="C287" s="306"/>
      <c r="D287" s="306"/>
      <c r="E287" s="306"/>
      <c r="F287" s="306"/>
      <c r="G287" s="306"/>
      <c r="H287" s="306"/>
      <c r="I287" s="307"/>
    </row>
    <row r="288" spans="1:18" ht="20" customHeight="1" x14ac:dyDescent="0.15">
      <c r="B288" s="308"/>
      <c r="C288" s="309"/>
      <c r="D288" s="309"/>
      <c r="E288" s="309"/>
      <c r="F288" s="309"/>
      <c r="G288" s="309"/>
      <c r="H288" s="309"/>
      <c r="I288" s="310"/>
    </row>
    <row r="289" spans="2:18" ht="20" customHeight="1" x14ac:dyDescent="0.15">
      <c r="B289" s="308"/>
      <c r="C289" s="309"/>
      <c r="D289" s="309"/>
      <c r="E289" s="309"/>
      <c r="F289" s="309"/>
      <c r="G289" s="309"/>
      <c r="H289" s="309"/>
      <c r="I289" s="310"/>
    </row>
    <row r="290" spans="2:18" ht="20" customHeight="1" thickBot="1" x14ac:dyDescent="0.2">
      <c r="B290" s="311"/>
      <c r="C290" s="312"/>
      <c r="D290" s="312"/>
      <c r="E290" s="312"/>
      <c r="F290" s="312"/>
      <c r="G290" s="312"/>
      <c r="H290" s="312"/>
      <c r="I290" s="313"/>
    </row>
    <row r="291" spans="2:18" ht="5" customHeight="1" thickBot="1" x14ac:dyDescent="0.2">
      <c r="B291" s="87"/>
      <c r="C291" s="87"/>
      <c r="D291" s="87"/>
      <c r="E291" s="87"/>
      <c r="F291" s="87"/>
      <c r="G291" s="87"/>
      <c r="H291" s="87"/>
      <c r="I291" s="87"/>
    </row>
    <row r="292" spans="2:18" ht="20" customHeight="1" thickBot="1" x14ac:dyDescent="0.2">
      <c r="B292" s="314" t="s">
        <v>10</v>
      </c>
      <c r="C292" s="315"/>
      <c r="D292" s="315"/>
      <c r="E292" s="315"/>
      <c r="F292" s="315"/>
      <c r="G292" s="315"/>
      <c r="H292" s="316"/>
    </row>
    <row r="293" spans="2:18" ht="60" customHeight="1" thickBot="1" x14ac:dyDescent="0.2">
      <c r="B293" s="317"/>
      <c r="C293" s="318"/>
      <c r="D293" s="318"/>
      <c r="E293" s="318"/>
      <c r="F293" s="318"/>
      <c r="G293" s="318"/>
      <c r="H293" s="318"/>
      <c r="I293" s="318"/>
      <c r="J293" s="318"/>
      <c r="K293" s="318"/>
      <c r="L293" s="318"/>
      <c r="M293" s="318"/>
      <c r="N293" s="318"/>
      <c r="O293" s="318"/>
      <c r="P293" s="318"/>
      <c r="Q293" s="318"/>
      <c r="R293" s="319"/>
    </row>
    <row r="294" spans="2:18" ht="5" customHeight="1" thickBot="1" x14ac:dyDescent="0.2"/>
    <row r="295" spans="2:18" ht="15" customHeight="1" thickBot="1" x14ac:dyDescent="0.2">
      <c r="B295" s="302" t="s">
        <v>280</v>
      </c>
      <c r="C295" s="303"/>
      <c r="D295" s="303"/>
      <c r="E295" s="303"/>
      <c r="F295" s="303"/>
      <c r="G295" s="303"/>
      <c r="H295" s="304"/>
    </row>
    <row r="296" spans="2:18" ht="15" customHeight="1" x14ac:dyDescent="0.15">
      <c r="B296" s="124"/>
      <c r="C296" s="113"/>
      <c r="D296" s="113"/>
      <c r="E296" s="113"/>
      <c r="F296" s="113"/>
      <c r="G296" s="113"/>
      <c r="H296" s="113"/>
      <c r="I296" s="113"/>
      <c r="J296" s="113"/>
      <c r="K296" s="113"/>
      <c r="L296" s="113"/>
      <c r="M296" s="113"/>
      <c r="N296" s="113"/>
      <c r="O296" s="113"/>
      <c r="P296" s="113"/>
      <c r="Q296" s="113"/>
      <c r="R296" s="114"/>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x14ac:dyDescent="0.15">
      <c r="B319" s="125"/>
      <c r="R319" s="126"/>
    </row>
    <row r="320" spans="2:18" ht="15" customHeight="1" x14ac:dyDescent="0.15">
      <c r="B320" s="125"/>
      <c r="R320" s="126"/>
    </row>
    <row r="321" spans="1:18" ht="15" customHeight="1" x14ac:dyDescent="0.15">
      <c r="B321" s="125"/>
      <c r="R321" s="126"/>
    </row>
    <row r="322" spans="1:18" ht="15" customHeight="1" x14ac:dyDescent="0.15">
      <c r="B322" s="125"/>
      <c r="R322" s="126"/>
    </row>
    <row r="323" spans="1:18" ht="15" customHeight="1" x14ac:dyDescent="0.15">
      <c r="B323" s="125"/>
      <c r="R323" s="126"/>
    </row>
    <row r="324" spans="1:18" ht="15" customHeight="1" x14ac:dyDescent="0.15">
      <c r="B324" s="125"/>
      <c r="R324" s="126"/>
    </row>
    <row r="325" spans="1:18" ht="15" customHeight="1" x14ac:dyDescent="0.15">
      <c r="B325" s="125"/>
      <c r="R325" s="126"/>
    </row>
    <row r="326" spans="1:18" ht="15" customHeight="1" x14ac:dyDescent="0.15">
      <c r="B326" s="125"/>
      <c r="R326" s="126"/>
    </row>
    <row r="327" spans="1:18" ht="15" customHeight="1" x14ac:dyDescent="0.15">
      <c r="B327" s="125"/>
      <c r="R327" s="126"/>
    </row>
    <row r="328" spans="1:18" ht="15" customHeight="1" x14ac:dyDescent="0.15">
      <c r="B328" s="125"/>
      <c r="R328" s="126"/>
    </row>
    <row r="329" spans="1:18" ht="15" customHeight="1" thickBot="1" x14ac:dyDescent="0.2">
      <c r="B329" s="127"/>
      <c r="C329" s="128"/>
      <c r="D329" s="128"/>
      <c r="E329" s="128"/>
      <c r="F329" s="128"/>
      <c r="G329" s="128"/>
      <c r="H329" s="128"/>
      <c r="I329" s="128"/>
      <c r="J329" s="128"/>
      <c r="K329" s="128"/>
      <c r="L329" s="128"/>
      <c r="M329" s="128"/>
      <c r="N329" s="128"/>
      <c r="O329" s="128"/>
      <c r="P329" s="128"/>
      <c r="Q329" s="128"/>
      <c r="R329" s="129"/>
    </row>
    <row r="330" spans="1:18" ht="5" customHeight="1" x14ac:dyDescent="0.15"/>
    <row r="331" spans="1:18" ht="5" customHeight="1" x14ac:dyDescent="0.15"/>
    <row r="332" spans="1:18" ht="5" customHeight="1" x14ac:dyDescent="0.2">
      <c r="A332" s="50"/>
      <c r="B332" s="51"/>
      <c r="C332" s="51"/>
      <c r="D332" s="51"/>
      <c r="E332" s="51"/>
      <c r="F332" s="51"/>
      <c r="G332" s="51"/>
      <c r="H332" s="51"/>
      <c r="I332" s="51"/>
      <c r="J332" s="51"/>
      <c r="K332" s="52"/>
      <c r="L332" s="53"/>
      <c r="M332" s="53"/>
      <c r="N332" s="53"/>
      <c r="O332" s="53"/>
      <c r="P332" s="51"/>
      <c r="Q332" s="51"/>
      <c r="R332" s="51"/>
    </row>
    <row r="333" spans="1:18" ht="5" customHeight="1" x14ac:dyDescent="0.15"/>
    <row r="335" spans="1:18" s="143" customFormat="1" ht="25" customHeight="1" thickBot="1" x14ac:dyDescent="0.25">
      <c r="B335" s="339" t="s">
        <v>349</v>
      </c>
      <c r="C335" s="340"/>
      <c r="D335" s="340"/>
      <c r="E335" s="340"/>
      <c r="F335" s="340"/>
      <c r="G335" s="340"/>
      <c r="H335" s="340"/>
      <c r="I335" s="340"/>
      <c r="J335" s="340"/>
      <c r="K335" s="340"/>
      <c r="L335" s="340"/>
      <c r="M335" s="340"/>
      <c r="N335" s="340"/>
      <c r="O335" s="340"/>
      <c r="P335" s="340"/>
      <c r="Q335" s="340"/>
      <c r="R335" s="341"/>
    </row>
    <row r="336" spans="1:18" ht="25" customHeight="1" thickBot="1" x14ac:dyDescent="0.2">
      <c r="B336" s="55"/>
      <c r="L336" s="231" t="s">
        <v>345</v>
      </c>
      <c r="M336" s="232"/>
      <c r="N336" s="232"/>
      <c r="O336" s="233"/>
      <c r="P336" s="288">
        <v>0</v>
      </c>
      <c r="Q336" s="299"/>
      <c r="R336" s="146" t="s">
        <v>342</v>
      </c>
    </row>
    <row r="337" spans="1:18" ht="25" customHeight="1" thickBot="1" x14ac:dyDescent="0.2">
      <c r="B337" s="55"/>
      <c r="L337" s="231" t="s">
        <v>346</v>
      </c>
      <c r="M337" s="232"/>
      <c r="N337" s="232"/>
      <c r="O337" s="233"/>
      <c r="P337" s="288">
        <v>0</v>
      </c>
      <c r="Q337" s="299"/>
      <c r="R337" s="146" t="s">
        <v>342</v>
      </c>
    </row>
    <row r="338" spans="1:18" ht="25" customHeight="1" thickBot="1" x14ac:dyDescent="0.2">
      <c r="B338" s="55"/>
      <c r="L338" s="231" t="s">
        <v>347</v>
      </c>
      <c r="M338" s="232"/>
      <c r="N338" s="232"/>
      <c r="O338" s="233"/>
      <c r="P338" s="288">
        <v>0</v>
      </c>
      <c r="Q338" s="299"/>
      <c r="R338" s="146" t="s">
        <v>342</v>
      </c>
    </row>
    <row r="339" spans="1:18" ht="15" thickBot="1" x14ac:dyDescent="0.2">
      <c r="B339" s="55"/>
      <c r="K339" s="45"/>
      <c r="L339" s="48"/>
      <c r="M339" s="48"/>
      <c r="N339" s="48"/>
    </row>
    <row r="340" spans="1:18" ht="15" thickBot="1" x14ac:dyDescent="0.2">
      <c r="B340" s="58"/>
      <c r="C340" s="58"/>
      <c r="D340" s="58"/>
      <c r="E340" s="58"/>
      <c r="F340" s="262" t="s">
        <v>197</v>
      </c>
      <c r="G340" s="262"/>
      <c r="H340" s="262" t="s">
        <v>84</v>
      </c>
      <c r="I340" s="262"/>
      <c r="K340" s="45"/>
      <c r="L340" s="48"/>
      <c r="M340" s="48"/>
      <c r="N340" s="48"/>
    </row>
    <row r="341" spans="1:18" s="134" customFormat="1" ht="25" customHeight="1" thickTop="1" thickBot="1" x14ac:dyDescent="0.25">
      <c r="A341" s="141"/>
      <c r="B341" s="227" t="s">
        <v>196</v>
      </c>
      <c r="C341" s="228"/>
      <c r="D341" s="228"/>
      <c r="E341" s="332"/>
      <c r="F341" s="229">
        <f>AVERAGE(P336:Q338)</f>
        <v>0</v>
      </c>
      <c r="G341" s="229"/>
      <c r="H341" s="230">
        <f>IF(AVERAGE(P336:Q338)&gt;((MIN(P336:Q338)+20)),MIN(P336:Q338)+20,VLOOKUP(F341,'Datos Aux'!$A$15:$C$33,3,TRUE))</f>
        <v>0</v>
      </c>
      <c r="I341" s="230"/>
      <c r="J341" s="142" t="s">
        <v>86</v>
      </c>
      <c r="K341" s="57">
        <f>70/100*H341</f>
        <v>0</v>
      </c>
      <c r="L341" s="330" t="s">
        <v>352</v>
      </c>
      <c r="M341" s="331"/>
      <c r="N341" s="331"/>
      <c r="O341" s="331"/>
      <c r="P341" s="331"/>
      <c r="Q341" s="331"/>
      <c r="R341" s="331"/>
    </row>
    <row r="342" spans="1:18" customFormat="1" ht="25" customHeight="1" thickTop="1" x14ac:dyDescent="0.2"/>
    <row r="343" spans="1:18" customFormat="1" ht="25" customHeight="1" x14ac:dyDescent="0.2"/>
    <row r="344" spans="1:18" customFormat="1" ht="25" customHeight="1" x14ac:dyDescent="0.2"/>
    <row r="345" spans="1:18" customFormat="1" ht="25" customHeight="1" x14ac:dyDescent="0.2"/>
    <row r="346" spans="1:18" customFormat="1" ht="25" customHeight="1" x14ac:dyDescent="0.2"/>
    <row r="347" spans="1:18" customFormat="1" ht="25" customHeight="1" x14ac:dyDescent="0.2"/>
    <row r="348" spans="1:18" customFormat="1" ht="25" customHeight="1" x14ac:dyDescent="0.2"/>
    <row r="349" spans="1:18" customFormat="1" ht="25" customHeight="1" x14ac:dyDescent="0.2"/>
    <row r="350" spans="1:18" customFormat="1" ht="25" customHeight="1" x14ac:dyDescent="0.2"/>
    <row r="351" spans="1:18" customFormat="1" ht="25" customHeight="1" x14ac:dyDescent="0.2"/>
    <row r="352" spans="1:18" customFormat="1" ht="25" customHeight="1" x14ac:dyDescent="0.2"/>
    <row r="353" customFormat="1" ht="25" customHeight="1" x14ac:dyDescent="0.2"/>
    <row r="354" customFormat="1" ht="25" customHeight="1" x14ac:dyDescent="0.2"/>
    <row r="355" customFormat="1" ht="25" customHeight="1" x14ac:dyDescent="0.2"/>
    <row r="356" customFormat="1" ht="25" customHeight="1" x14ac:dyDescent="0.2"/>
    <row r="357" customFormat="1" ht="25" customHeight="1" x14ac:dyDescent="0.2"/>
    <row r="358" customFormat="1" ht="25" customHeight="1" x14ac:dyDescent="0.2"/>
    <row r="359" customFormat="1" ht="25" customHeight="1" x14ac:dyDescent="0.2"/>
    <row r="360" customFormat="1" ht="25" customHeight="1" x14ac:dyDescent="0.2"/>
    <row r="361" customFormat="1" ht="25" customHeight="1" x14ac:dyDescent="0.2"/>
  </sheetData>
  <mergeCells count="92">
    <mergeCell ref="L338:O338"/>
    <mergeCell ref="P338:Q338"/>
    <mergeCell ref="H340:I340"/>
    <mergeCell ref="B341:E341"/>
    <mergeCell ref="F341:G341"/>
    <mergeCell ref="H341:I341"/>
    <mergeCell ref="L341:R341"/>
    <mergeCell ref="F340:G340"/>
    <mergeCell ref="A12:D12"/>
    <mergeCell ref="B1:R1"/>
    <mergeCell ref="N2:O2"/>
    <mergeCell ref="P2:Q2"/>
    <mergeCell ref="B3:Q3"/>
    <mergeCell ref="B4:R4"/>
    <mergeCell ref="B5:R5"/>
    <mergeCell ref="B7:R7"/>
    <mergeCell ref="A9:C9"/>
    <mergeCell ref="E9:F9"/>
    <mergeCell ref="I9:J9"/>
    <mergeCell ref="O9:P9"/>
    <mergeCell ref="A67:D67"/>
    <mergeCell ref="A13:D13"/>
    <mergeCell ref="A14:D14"/>
    <mergeCell ref="B16:G16"/>
    <mergeCell ref="B17:I20"/>
    <mergeCell ref="B22:H22"/>
    <mergeCell ref="B23:R23"/>
    <mergeCell ref="B25:H25"/>
    <mergeCell ref="A63:C63"/>
    <mergeCell ref="E63:F63"/>
    <mergeCell ref="I63:J63"/>
    <mergeCell ref="O63:P63"/>
    <mergeCell ref="A66:D66"/>
    <mergeCell ref="A68:D68"/>
    <mergeCell ref="B70:G70"/>
    <mergeCell ref="B71:I74"/>
    <mergeCell ref="B76:H76"/>
    <mergeCell ref="B77:R77"/>
    <mergeCell ref="A117:C117"/>
    <mergeCell ref="E117:F117"/>
    <mergeCell ref="I117:J117"/>
    <mergeCell ref="O117:P117"/>
    <mergeCell ref="B79:H79"/>
    <mergeCell ref="A174:D174"/>
    <mergeCell ref="A120:D120"/>
    <mergeCell ref="A121:D121"/>
    <mergeCell ref="A122:D122"/>
    <mergeCell ref="B124:G124"/>
    <mergeCell ref="B125:I128"/>
    <mergeCell ref="B130:H130"/>
    <mergeCell ref="B133:H133"/>
    <mergeCell ref="B131:R131"/>
    <mergeCell ref="A171:C171"/>
    <mergeCell ref="E171:F171"/>
    <mergeCell ref="I171:J171"/>
    <mergeCell ref="O171:P171"/>
    <mergeCell ref="A229:D229"/>
    <mergeCell ref="A175:D175"/>
    <mergeCell ref="A176:D176"/>
    <mergeCell ref="B178:G178"/>
    <mergeCell ref="B179:I182"/>
    <mergeCell ref="B184:H184"/>
    <mergeCell ref="B185:R185"/>
    <mergeCell ref="B187:H187"/>
    <mergeCell ref="A225:C225"/>
    <mergeCell ref="E225:F225"/>
    <mergeCell ref="I225:J225"/>
    <mergeCell ref="O225:P225"/>
    <mergeCell ref="A228:D228"/>
    <mergeCell ref="A230:D230"/>
    <mergeCell ref="B232:G232"/>
    <mergeCell ref="B233:I236"/>
    <mergeCell ref="B238:H238"/>
    <mergeCell ref="B239:R239"/>
    <mergeCell ref="A279:C279"/>
    <mergeCell ref="E279:F279"/>
    <mergeCell ref="I279:J279"/>
    <mergeCell ref="O279:P279"/>
    <mergeCell ref="B241:H241"/>
    <mergeCell ref="A282:D282"/>
    <mergeCell ref="A283:D283"/>
    <mergeCell ref="A284:D284"/>
    <mergeCell ref="B286:G286"/>
    <mergeCell ref="B287:I290"/>
    <mergeCell ref="L337:O337"/>
    <mergeCell ref="P337:Q337"/>
    <mergeCell ref="B292:H292"/>
    <mergeCell ref="B293:R293"/>
    <mergeCell ref="B295:H295"/>
    <mergeCell ref="B335:R335"/>
    <mergeCell ref="L336:O336"/>
    <mergeCell ref="P336:Q336"/>
  </mergeCells>
  <conditionalFormatting sqref="H341">
    <cfRule type="cellIs" dxfId="24" priority="11" operator="between">
      <formula>80.1</formula>
      <formula>100</formula>
    </cfRule>
    <cfRule type="cellIs" dxfId="23" priority="12" operator="between">
      <formula>60.1</formula>
      <formula>80</formula>
    </cfRule>
    <cfRule type="cellIs" dxfId="22" priority="13" operator="between">
      <formula>40</formula>
      <formula>60</formula>
    </cfRule>
    <cfRule type="cellIs" dxfId="21" priority="14" operator="between">
      <formula>15</formula>
      <formula>39.9</formula>
    </cfRule>
    <cfRule type="cellIs" dxfId="20" priority="15" operator="between">
      <formula>0</formula>
      <formula>14.9</formula>
    </cfRule>
  </conditionalFormatting>
  <dataValidations count="3">
    <dataValidation type="list" allowBlank="1" showInputMessage="1" showErrorMessage="1" sqref="O9:P9 O63:P63 O117:P117 O171:P171 O225:P225 O279:P279" xr:uid="{B4565663-1DE5-42DA-8A9F-1685DF292FF7}">
      <formula1>IF(E9=$T$12,$W$12,$V$12:$V$16)</formula1>
    </dataValidation>
    <dataValidation type="list" allowBlank="1" showInputMessage="1" showErrorMessage="1" promptTitle="Tipo" prompt="Seleccione de esta lista el tipo de indicador que presenta" sqref="E9 E63 E117 E171 E225 E279" xr:uid="{475B132A-CBA7-452E-897A-EAFF33BD39B8}">
      <formula1>$T$12:$T$13</formula1>
    </dataValidation>
    <dataValidation allowBlank="1" showInputMessage="1" showErrorMessage="1" promptTitle="Aclaración" prompt="En ningún caso el valor final asignado al factor superará en 20 puntos porcentuales más el atributo peor evaluado." sqref="H341:I341" xr:uid="{59032C85-D08F-DD4C-8F39-5F31552ED062}"/>
  </dataValidations>
  <pageMargins left="0.25" right="0.25"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7E2E-EF08-41A1-BA9F-4002A12FA66A}">
  <dimension ref="A1:W375"/>
  <sheetViews>
    <sheetView topLeftCell="A324" zoomScaleNormal="100" workbookViewId="0">
      <selection activeCell="O356" sqref="O356"/>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3" width="8.6640625" style="55" hidden="1" customWidth="1"/>
    <col min="24" max="16384" width="11.5" style="55"/>
  </cols>
  <sheetData>
    <row r="1" spans="1:23" ht="41.25" customHeight="1" thickTop="1" x14ac:dyDescent="0.15">
      <c r="B1" s="202" t="s">
        <v>198</v>
      </c>
      <c r="C1" s="203"/>
      <c r="D1" s="203"/>
      <c r="E1" s="203"/>
      <c r="F1" s="203"/>
      <c r="G1" s="203"/>
      <c r="H1" s="203"/>
      <c r="I1" s="203"/>
      <c r="J1" s="203"/>
      <c r="K1" s="203"/>
      <c r="L1" s="203"/>
      <c r="M1" s="203"/>
      <c r="N1" s="203"/>
      <c r="O1" s="203"/>
      <c r="P1" s="203"/>
      <c r="Q1" s="203"/>
      <c r="R1" s="204"/>
    </row>
    <row r="2" spans="1:23" s="78"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23" ht="5" customHeight="1" x14ac:dyDescent="0.15">
      <c r="B3" s="333"/>
      <c r="C3" s="309"/>
      <c r="D3" s="309"/>
      <c r="E3" s="309"/>
      <c r="F3" s="309"/>
      <c r="G3" s="309"/>
      <c r="H3" s="309"/>
      <c r="I3" s="309"/>
      <c r="J3" s="309"/>
      <c r="K3" s="309"/>
      <c r="L3" s="309"/>
      <c r="M3" s="309"/>
      <c r="N3" s="309"/>
      <c r="O3" s="309"/>
      <c r="P3" s="309"/>
      <c r="Q3" s="309"/>
      <c r="R3" s="79"/>
    </row>
    <row r="4" spans="1:23" s="81" customFormat="1" ht="17.25" customHeight="1" x14ac:dyDescent="0.15">
      <c r="A4" s="80"/>
      <c r="B4" s="300" t="s">
        <v>218</v>
      </c>
      <c r="C4" s="334"/>
      <c r="D4" s="334"/>
      <c r="E4" s="334"/>
      <c r="F4" s="334"/>
      <c r="G4" s="334"/>
      <c r="H4" s="334"/>
      <c r="I4" s="334"/>
      <c r="J4" s="334"/>
      <c r="K4" s="334"/>
      <c r="L4" s="334"/>
      <c r="M4" s="334"/>
      <c r="N4" s="334"/>
      <c r="O4" s="334"/>
      <c r="P4" s="334"/>
      <c r="Q4" s="334"/>
      <c r="R4" s="335"/>
    </row>
    <row r="5" spans="1:23" ht="61.5" customHeight="1" x14ac:dyDescent="0.15">
      <c r="B5" s="336" t="s">
        <v>219</v>
      </c>
      <c r="C5" s="337"/>
      <c r="D5" s="337"/>
      <c r="E5" s="337"/>
      <c r="F5" s="337"/>
      <c r="G5" s="337"/>
      <c r="H5" s="337"/>
      <c r="I5" s="337"/>
      <c r="J5" s="337"/>
      <c r="K5" s="337"/>
      <c r="L5" s="337"/>
      <c r="M5" s="337"/>
      <c r="N5" s="337"/>
      <c r="O5" s="337"/>
      <c r="P5" s="337"/>
      <c r="Q5" s="337"/>
      <c r="R5" s="338"/>
    </row>
    <row r="6" spans="1:23" ht="5" customHeight="1" x14ac:dyDescent="0.15"/>
    <row r="7" spans="1:23" ht="94.5" customHeight="1" x14ac:dyDescent="0.15">
      <c r="A7" s="55"/>
      <c r="B7" s="329" t="s">
        <v>279</v>
      </c>
      <c r="C7" s="329"/>
      <c r="D7" s="329"/>
      <c r="E7" s="329"/>
      <c r="F7" s="329"/>
      <c r="G7" s="329"/>
      <c r="H7" s="329"/>
      <c r="I7" s="329"/>
      <c r="J7" s="329"/>
      <c r="K7" s="329"/>
      <c r="L7" s="329"/>
      <c r="M7" s="329"/>
      <c r="N7" s="329"/>
      <c r="O7" s="329"/>
      <c r="P7" s="329"/>
      <c r="Q7" s="329"/>
      <c r="R7" s="329"/>
    </row>
    <row r="8" spans="1:23" ht="5" customHeight="1" thickBot="1" x14ac:dyDescent="0.2">
      <c r="B8" s="82"/>
      <c r="C8" s="82"/>
      <c r="D8" s="82"/>
      <c r="E8" s="82"/>
      <c r="F8" s="82"/>
      <c r="G8" s="82"/>
    </row>
    <row r="9" spans="1:23" ht="20" customHeight="1" thickBot="1" x14ac:dyDescent="0.2">
      <c r="A9" s="320" t="s">
        <v>6</v>
      </c>
      <c r="B9" s="321"/>
      <c r="C9" s="321"/>
      <c r="D9" s="75" t="s">
        <v>201</v>
      </c>
      <c r="E9" s="322" t="s">
        <v>312</v>
      </c>
      <c r="F9" s="323"/>
      <c r="G9" s="131"/>
      <c r="H9" s="75"/>
      <c r="I9" s="324"/>
      <c r="J9" s="324"/>
      <c r="K9" s="131"/>
      <c r="L9" s="75"/>
      <c r="M9" s="85" t="s">
        <v>202</v>
      </c>
      <c r="N9" s="132"/>
      <c r="O9" s="325" t="s">
        <v>205</v>
      </c>
      <c r="P9" s="326"/>
      <c r="Q9" s="75"/>
      <c r="R9" s="76"/>
    </row>
    <row r="10" spans="1:23" ht="5" customHeight="1" thickBot="1" x14ac:dyDescent="0.2">
      <c r="B10" s="55"/>
    </row>
    <row r="11" spans="1:23" ht="20" customHeight="1" thickBot="1" x14ac:dyDescent="0.2">
      <c r="B11" s="55"/>
      <c r="E11" s="86" t="s">
        <v>57</v>
      </c>
      <c r="F11" s="86" t="s">
        <v>58</v>
      </c>
      <c r="G11" s="86" t="s">
        <v>59</v>
      </c>
      <c r="H11" s="86" t="s">
        <v>60</v>
      </c>
      <c r="I11" s="86" t="s">
        <v>61</v>
      </c>
    </row>
    <row r="12" spans="1:23" ht="20" customHeight="1" x14ac:dyDescent="0.15">
      <c r="A12" s="327" t="s">
        <v>7</v>
      </c>
      <c r="B12" s="327"/>
      <c r="C12" s="327"/>
      <c r="D12" s="327"/>
      <c r="E12" s="88">
        <v>3</v>
      </c>
      <c r="F12" s="88">
        <v>5.5</v>
      </c>
      <c r="G12" s="88">
        <v>3</v>
      </c>
      <c r="H12" s="88">
        <v>3</v>
      </c>
      <c r="I12" s="88">
        <v>4</v>
      </c>
      <c r="T12" s="47" t="s">
        <v>311</v>
      </c>
      <c r="V12" s="47" t="s">
        <v>209</v>
      </c>
      <c r="W12" s="47" t="s">
        <v>313</v>
      </c>
    </row>
    <row r="13" spans="1:23" ht="20" customHeight="1" x14ac:dyDescent="0.15">
      <c r="A13" s="328" t="s">
        <v>8</v>
      </c>
      <c r="B13" s="328"/>
      <c r="C13" s="328"/>
      <c r="D13" s="328"/>
      <c r="E13" s="89">
        <v>5</v>
      </c>
      <c r="F13" s="89">
        <v>4</v>
      </c>
      <c r="G13" s="89">
        <v>5</v>
      </c>
      <c r="H13" s="89">
        <v>5</v>
      </c>
      <c r="I13" s="89">
        <v>5</v>
      </c>
      <c r="T13" s="47" t="s">
        <v>312</v>
      </c>
      <c r="V13" s="47" t="s">
        <v>208</v>
      </c>
      <c r="W13" s="29"/>
    </row>
    <row r="14" spans="1:23" ht="20" customHeight="1" thickBot="1" x14ac:dyDescent="0.2">
      <c r="A14" s="301" t="s">
        <v>9</v>
      </c>
      <c r="B14" s="301"/>
      <c r="C14" s="301"/>
      <c r="D14" s="301"/>
      <c r="E14" s="90">
        <v>2</v>
      </c>
      <c r="F14" s="90">
        <v>2</v>
      </c>
      <c r="G14" s="90">
        <v>10</v>
      </c>
      <c r="H14" s="90">
        <v>2</v>
      </c>
      <c r="I14" s="90">
        <v>3</v>
      </c>
      <c r="V14" s="47" t="s">
        <v>205</v>
      </c>
      <c r="W14" s="29"/>
    </row>
    <row r="15" spans="1:23" ht="5" customHeight="1" thickBot="1" x14ac:dyDescent="0.2">
      <c r="B15" s="55"/>
      <c r="V15" s="47" t="s">
        <v>207</v>
      </c>
      <c r="W15" s="29"/>
    </row>
    <row r="16" spans="1:23" ht="20" customHeight="1" thickBot="1" x14ac:dyDescent="0.2">
      <c r="B16" s="302" t="s">
        <v>11</v>
      </c>
      <c r="C16" s="303"/>
      <c r="D16" s="303"/>
      <c r="E16" s="303"/>
      <c r="F16" s="303"/>
      <c r="G16" s="304"/>
      <c r="V16" s="47" t="s">
        <v>206</v>
      </c>
      <c r="W16" s="29"/>
    </row>
    <row r="17" spans="2:20" ht="20" customHeight="1" x14ac:dyDescent="0.15">
      <c r="B17" s="305"/>
      <c r="C17" s="306"/>
      <c r="D17" s="306"/>
      <c r="E17" s="306"/>
      <c r="F17" s="306"/>
      <c r="G17" s="306"/>
      <c r="H17" s="306"/>
      <c r="I17" s="307"/>
    </row>
    <row r="18" spans="2:20" ht="20" customHeight="1" x14ac:dyDescent="0.15">
      <c r="B18" s="308"/>
      <c r="C18" s="309"/>
      <c r="D18" s="309"/>
      <c r="E18" s="309"/>
      <c r="F18" s="309"/>
      <c r="G18" s="309"/>
      <c r="H18" s="309"/>
      <c r="I18" s="310"/>
    </row>
    <row r="19" spans="2:20" ht="20" customHeight="1" x14ac:dyDescent="0.2">
      <c r="B19" s="308"/>
      <c r="C19" s="309"/>
      <c r="D19" s="309"/>
      <c r="E19" s="309"/>
      <c r="F19" s="309"/>
      <c r="G19" s="309"/>
      <c r="H19" s="309"/>
      <c r="I19" s="310"/>
      <c r="T19" s="54"/>
    </row>
    <row r="20" spans="2:20" ht="20" customHeight="1" thickBot="1" x14ac:dyDescent="0.2">
      <c r="B20" s="311"/>
      <c r="C20" s="312"/>
      <c r="D20" s="312"/>
      <c r="E20" s="312"/>
      <c r="F20" s="312"/>
      <c r="G20" s="312"/>
      <c r="H20" s="312"/>
      <c r="I20" s="313"/>
    </row>
    <row r="21" spans="2:20" ht="5" customHeight="1" thickBot="1" x14ac:dyDescent="0.2">
      <c r="B21" s="87"/>
      <c r="C21" s="87"/>
      <c r="D21" s="87"/>
      <c r="E21" s="87"/>
      <c r="F21" s="87"/>
      <c r="G21" s="87"/>
      <c r="H21" s="87"/>
      <c r="I21" s="87"/>
    </row>
    <row r="22" spans="2:20" ht="20" customHeight="1" thickBot="1" x14ac:dyDescent="0.2">
      <c r="B22" s="314" t="s">
        <v>10</v>
      </c>
      <c r="C22" s="315"/>
      <c r="D22" s="315"/>
      <c r="E22" s="315"/>
      <c r="F22" s="315"/>
      <c r="G22" s="315"/>
      <c r="H22" s="316"/>
    </row>
    <row r="23" spans="2:20" ht="60" customHeight="1" thickBot="1" x14ac:dyDescent="0.2">
      <c r="B23" s="317"/>
      <c r="C23" s="318"/>
      <c r="D23" s="318"/>
      <c r="E23" s="318"/>
      <c r="F23" s="318"/>
      <c r="G23" s="318"/>
      <c r="H23" s="318"/>
      <c r="I23" s="318"/>
      <c r="J23" s="318"/>
      <c r="K23" s="318"/>
      <c r="L23" s="318"/>
      <c r="M23" s="318"/>
      <c r="N23" s="318"/>
      <c r="O23" s="318"/>
      <c r="P23" s="318"/>
      <c r="Q23" s="318"/>
      <c r="R23" s="319"/>
    </row>
    <row r="24" spans="2:20" ht="5" customHeight="1" thickBot="1" x14ac:dyDescent="0.2"/>
    <row r="25" spans="2:20" ht="15" customHeight="1" thickBot="1" x14ac:dyDescent="0.2">
      <c r="B25" s="302" t="s">
        <v>280</v>
      </c>
      <c r="C25" s="303"/>
      <c r="D25" s="303"/>
      <c r="E25" s="303"/>
      <c r="F25" s="303"/>
      <c r="G25" s="303"/>
      <c r="H25" s="304"/>
    </row>
    <row r="26" spans="2:20" ht="15" customHeight="1" x14ac:dyDescent="0.15">
      <c r="B26" s="124"/>
      <c r="C26" s="113"/>
      <c r="D26" s="113"/>
      <c r="E26" s="113"/>
      <c r="F26" s="113"/>
      <c r="G26" s="113"/>
      <c r="H26" s="113"/>
      <c r="I26" s="113"/>
      <c r="J26" s="113"/>
      <c r="K26" s="113"/>
      <c r="L26" s="113"/>
      <c r="M26" s="113"/>
      <c r="N26" s="113"/>
      <c r="O26" s="113"/>
      <c r="P26" s="113"/>
      <c r="Q26" s="113"/>
      <c r="R26" s="114"/>
    </row>
    <row r="27" spans="2:20" ht="15" customHeight="1" x14ac:dyDescent="0.15">
      <c r="B27" s="125"/>
      <c r="R27" s="126"/>
    </row>
    <row r="28" spans="2:20" ht="15" customHeight="1" x14ac:dyDescent="0.15">
      <c r="B28" s="125"/>
      <c r="R28" s="126"/>
    </row>
    <row r="29" spans="2:20" ht="15" customHeight="1" x14ac:dyDescent="0.15">
      <c r="B29" s="125"/>
      <c r="R29" s="126"/>
    </row>
    <row r="30" spans="2:20" ht="15" customHeight="1" x14ac:dyDescent="0.15">
      <c r="B30" s="125"/>
      <c r="R30" s="126"/>
    </row>
    <row r="31" spans="2:20" ht="15" customHeight="1" x14ac:dyDescent="0.15">
      <c r="B31" s="125"/>
      <c r="R31" s="126"/>
    </row>
    <row r="32" spans="2:20"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5" customHeight="1" x14ac:dyDescent="0.15"/>
    <row r="61" spans="1:18" ht="5" customHeight="1" x14ac:dyDescent="0.2">
      <c r="A61" s="50"/>
      <c r="B61" s="51"/>
      <c r="C61" s="51"/>
      <c r="D61" s="51"/>
      <c r="E61" s="51"/>
      <c r="F61" s="51"/>
      <c r="G61" s="51"/>
      <c r="H61" s="51"/>
      <c r="I61" s="51"/>
      <c r="J61" s="51"/>
      <c r="K61" s="52"/>
      <c r="L61" s="53"/>
      <c r="M61" s="53"/>
      <c r="N61" s="53"/>
      <c r="O61" s="53"/>
      <c r="P61" s="51"/>
      <c r="Q61" s="51"/>
      <c r="R61" s="51"/>
    </row>
    <row r="62" spans="1:18" ht="5" customHeight="1" thickBot="1" x14ac:dyDescent="0.2"/>
    <row r="63" spans="1:18" ht="20" customHeight="1" thickBot="1" x14ac:dyDescent="0.2">
      <c r="A63" s="320" t="s">
        <v>12</v>
      </c>
      <c r="B63" s="321"/>
      <c r="C63" s="321"/>
      <c r="D63" s="75" t="s">
        <v>201</v>
      </c>
      <c r="E63" s="322" t="s">
        <v>312</v>
      </c>
      <c r="F63" s="323"/>
      <c r="G63" s="131"/>
      <c r="H63" s="75"/>
      <c r="I63" s="324"/>
      <c r="J63" s="324"/>
      <c r="K63" s="131"/>
      <c r="L63" s="75"/>
      <c r="M63" s="85" t="s">
        <v>202</v>
      </c>
      <c r="N63" s="132"/>
      <c r="O63" s="325" t="s">
        <v>205</v>
      </c>
      <c r="P63" s="326"/>
      <c r="Q63" s="75"/>
      <c r="R63" s="76"/>
    </row>
    <row r="64" spans="1:18" ht="5" customHeight="1" thickBot="1" x14ac:dyDescent="0.2">
      <c r="B64" s="55"/>
    </row>
    <row r="65" spans="1:20" ht="20" customHeight="1" thickBot="1" x14ac:dyDescent="0.2">
      <c r="B65" s="55"/>
      <c r="E65" s="86" t="s">
        <v>57</v>
      </c>
      <c r="F65" s="86" t="s">
        <v>58</v>
      </c>
      <c r="G65" s="86" t="s">
        <v>59</v>
      </c>
      <c r="H65" s="86" t="s">
        <v>60</v>
      </c>
      <c r="I65" s="86" t="s">
        <v>61</v>
      </c>
    </row>
    <row r="66" spans="1:20" ht="20" customHeight="1" x14ac:dyDescent="0.15">
      <c r="A66" s="327" t="s">
        <v>7</v>
      </c>
      <c r="B66" s="327"/>
      <c r="C66" s="327"/>
      <c r="D66" s="327"/>
      <c r="E66" s="88">
        <v>6</v>
      </c>
      <c r="F66" s="88">
        <v>5.5</v>
      </c>
      <c r="G66" s="88">
        <v>5</v>
      </c>
      <c r="H66" s="88">
        <v>6</v>
      </c>
      <c r="I66" s="88">
        <v>3</v>
      </c>
    </row>
    <row r="67" spans="1:20" ht="20" customHeight="1" x14ac:dyDescent="0.15">
      <c r="A67" s="328" t="s">
        <v>8</v>
      </c>
      <c r="B67" s="328"/>
      <c r="C67" s="328"/>
      <c r="D67" s="328"/>
      <c r="E67" s="89">
        <v>5</v>
      </c>
      <c r="F67" s="89">
        <v>5</v>
      </c>
      <c r="G67" s="89">
        <v>7</v>
      </c>
      <c r="H67" s="89">
        <v>2</v>
      </c>
      <c r="I67" s="89">
        <v>7</v>
      </c>
    </row>
    <row r="68" spans="1:20" ht="20" customHeight="1" thickBot="1" x14ac:dyDescent="0.2">
      <c r="A68" s="301" t="s">
        <v>9</v>
      </c>
      <c r="B68" s="301"/>
      <c r="C68" s="301"/>
      <c r="D68" s="301"/>
      <c r="E68" s="90">
        <v>4</v>
      </c>
      <c r="F68" s="90">
        <v>1</v>
      </c>
      <c r="G68" s="90">
        <v>5</v>
      </c>
      <c r="H68" s="90">
        <v>3</v>
      </c>
      <c r="I68" s="90">
        <v>4</v>
      </c>
    </row>
    <row r="69" spans="1:20" ht="5" customHeight="1" thickBot="1" x14ac:dyDescent="0.2">
      <c r="B69" s="55"/>
    </row>
    <row r="70" spans="1:20" ht="20" customHeight="1" thickBot="1" x14ac:dyDescent="0.2">
      <c r="B70" s="302" t="s">
        <v>11</v>
      </c>
      <c r="C70" s="303"/>
      <c r="D70" s="303"/>
      <c r="E70" s="303"/>
      <c r="F70" s="303"/>
      <c r="G70" s="304"/>
    </row>
    <row r="71" spans="1:20" ht="20" customHeight="1" x14ac:dyDescent="0.15">
      <c r="B71" s="305"/>
      <c r="C71" s="306"/>
      <c r="D71" s="306"/>
      <c r="E71" s="306"/>
      <c r="F71" s="306"/>
      <c r="G71" s="306"/>
      <c r="H71" s="306"/>
      <c r="I71" s="307"/>
    </row>
    <row r="72" spans="1:20" ht="20" customHeight="1" x14ac:dyDescent="0.15">
      <c r="B72" s="308"/>
      <c r="C72" s="309"/>
      <c r="D72" s="309"/>
      <c r="E72" s="309"/>
      <c r="F72" s="309"/>
      <c r="G72" s="309"/>
      <c r="H72" s="309"/>
      <c r="I72" s="310"/>
    </row>
    <row r="73" spans="1:20" ht="20" customHeight="1" x14ac:dyDescent="0.2">
      <c r="B73" s="308"/>
      <c r="C73" s="309"/>
      <c r="D73" s="309"/>
      <c r="E73" s="309"/>
      <c r="F73" s="309"/>
      <c r="G73" s="309"/>
      <c r="H73" s="309"/>
      <c r="I73" s="310"/>
      <c r="T73" s="54"/>
    </row>
    <row r="74" spans="1:20" ht="20" customHeight="1" thickBot="1" x14ac:dyDescent="0.2">
      <c r="B74" s="311"/>
      <c r="C74" s="312"/>
      <c r="D74" s="312"/>
      <c r="E74" s="312"/>
      <c r="F74" s="312"/>
      <c r="G74" s="312"/>
      <c r="H74" s="312"/>
      <c r="I74" s="313"/>
    </row>
    <row r="75" spans="1:20" ht="5" customHeight="1" thickBot="1" x14ac:dyDescent="0.2">
      <c r="B75" s="87"/>
      <c r="C75" s="87"/>
      <c r="D75" s="87"/>
      <c r="E75" s="87"/>
      <c r="F75" s="87"/>
      <c r="G75" s="87"/>
      <c r="H75" s="87"/>
      <c r="I75" s="87"/>
    </row>
    <row r="76" spans="1:20" ht="20" customHeight="1" thickBot="1" x14ac:dyDescent="0.2">
      <c r="B76" s="314" t="s">
        <v>10</v>
      </c>
      <c r="C76" s="315"/>
      <c r="D76" s="315"/>
      <c r="E76" s="315"/>
      <c r="F76" s="315"/>
      <c r="G76" s="315"/>
      <c r="H76" s="316"/>
    </row>
    <row r="77" spans="1:20" ht="60" customHeight="1" thickBot="1" x14ac:dyDescent="0.2">
      <c r="B77" s="317"/>
      <c r="C77" s="318"/>
      <c r="D77" s="318"/>
      <c r="E77" s="318"/>
      <c r="F77" s="318"/>
      <c r="G77" s="318"/>
      <c r="H77" s="318"/>
      <c r="I77" s="318"/>
      <c r="J77" s="318"/>
      <c r="K77" s="318"/>
      <c r="L77" s="318"/>
      <c r="M77" s="318"/>
      <c r="N77" s="318"/>
      <c r="O77" s="318"/>
      <c r="P77" s="318"/>
      <c r="Q77" s="318"/>
      <c r="R77" s="319"/>
    </row>
    <row r="78" spans="1:20" ht="5" customHeight="1" thickBot="1" x14ac:dyDescent="0.2"/>
    <row r="79" spans="1:20" ht="15" customHeight="1" thickBot="1" x14ac:dyDescent="0.2">
      <c r="B79" s="302" t="s">
        <v>280</v>
      </c>
      <c r="C79" s="303"/>
      <c r="D79" s="303"/>
      <c r="E79" s="303"/>
      <c r="F79" s="303"/>
      <c r="G79" s="303"/>
      <c r="H79" s="304"/>
    </row>
    <row r="80" spans="1:20" ht="15" customHeight="1" x14ac:dyDescent="0.15">
      <c r="B80" s="124"/>
      <c r="C80" s="113"/>
      <c r="D80" s="113"/>
      <c r="E80" s="113"/>
      <c r="F80" s="113"/>
      <c r="G80" s="113"/>
      <c r="H80" s="113"/>
      <c r="I80" s="113"/>
      <c r="J80" s="113"/>
      <c r="K80" s="113"/>
      <c r="L80" s="113"/>
      <c r="M80" s="113"/>
      <c r="N80" s="113"/>
      <c r="O80" s="113"/>
      <c r="P80" s="113"/>
      <c r="Q80" s="113"/>
      <c r="R80" s="114"/>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x14ac:dyDescent="0.15">
      <c r="B111" s="125"/>
      <c r="R111" s="126"/>
    </row>
    <row r="112" spans="2:18" ht="15" customHeight="1" x14ac:dyDescent="0.15">
      <c r="B112" s="125"/>
      <c r="R112" s="126"/>
    </row>
    <row r="113" spans="1:18" ht="15" customHeight="1" thickBot="1" x14ac:dyDescent="0.2">
      <c r="B113" s="127"/>
      <c r="C113" s="128"/>
      <c r="D113" s="128"/>
      <c r="E113" s="128"/>
      <c r="F113" s="128"/>
      <c r="G113" s="128"/>
      <c r="H113" s="128"/>
      <c r="I113" s="128"/>
      <c r="J113" s="128"/>
      <c r="K113" s="128"/>
      <c r="L113" s="128"/>
      <c r="M113" s="128"/>
      <c r="N113" s="128"/>
      <c r="O113" s="128"/>
      <c r="P113" s="128"/>
      <c r="Q113" s="128"/>
      <c r="R113" s="129"/>
    </row>
    <row r="114" spans="1:18" ht="5" customHeight="1" x14ac:dyDescent="0.15"/>
    <row r="115" spans="1:18" ht="5" customHeight="1" x14ac:dyDescent="0.2">
      <c r="A115" s="50"/>
      <c r="B115" s="51"/>
      <c r="C115" s="51"/>
      <c r="D115" s="51"/>
      <c r="E115" s="51"/>
      <c r="F115" s="51"/>
      <c r="G115" s="51"/>
      <c r="H115" s="51"/>
      <c r="I115" s="51"/>
      <c r="J115" s="51"/>
      <c r="K115" s="52"/>
      <c r="L115" s="53"/>
      <c r="M115" s="53"/>
      <c r="N115" s="53"/>
      <c r="O115" s="53"/>
      <c r="P115" s="51"/>
      <c r="Q115" s="51"/>
      <c r="R115" s="51"/>
    </row>
    <row r="116" spans="1:18" ht="10" customHeight="1" thickBot="1" x14ac:dyDescent="0.2"/>
    <row r="117" spans="1:18" ht="20" customHeight="1" thickBot="1" x14ac:dyDescent="0.2">
      <c r="A117" s="320" t="s">
        <v>13</v>
      </c>
      <c r="B117" s="321"/>
      <c r="C117" s="321"/>
      <c r="D117" s="75" t="s">
        <v>201</v>
      </c>
      <c r="E117" s="322" t="s">
        <v>312</v>
      </c>
      <c r="F117" s="323"/>
      <c r="G117" s="131"/>
      <c r="H117" s="75"/>
      <c r="I117" s="324"/>
      <c r="J117" s="324"/>
      <c r="K117" s="131"/>
      <c r="L117" s="75"/>
      <c r="M117" s="85" t="s">
        <v>202</v>
      </c>
      <c r="N117" s="132"/>
      <c r="O117" s="325" t="s">
        <v>205</v>
      </c>
      <c r="P117" s="326"/>
      <c r="Q117" s="75"/>
      <c r="R117" s="76"/>
    </row>
    <row r="118" spans="1:18" ht="5" customHeight="1" thickBot="1" x14ac:dyDescent="0.2">
      <c r="B118" s="55"/>
    </row>
    <row r="119" spans="1:18" ht="20" customHeight="1" thickBot="1" x14ac:dyDescent="0.2">
      <c r="B119" s="55"/>
      <c r="E119" s="86" t="s">
        <v>57</v>
      </c>
      <c r="F119" s="86" t="s">
        <v>58</v>
      </c>
      <c r="G119" s="86" t="s">
        <v>59</v>
      </c>
      <c r="H119" s="86" t="s">
        <v>60</v>
      </c>
      <c r="I119" s="86" t="s">
        <v>61</v>
      </c>
    </row>
    <row r="120" spans="1:18" ht="20" customHeight="1" x14ac:dyDescent="0.15">
      <c r="A120" s="327" t="s">
        <v>7</v>
      </c>
      <c r="B120" s="327"/>
      <c r="C120" s="327"/>
      <c r="D120" s="327"/>
      <c r="E120" s="88">
        <v>6</v>
      </c>
      <c r="F120" s="88">
        <v>5.5</v>
      </c>
      <c r="G120" s="88">
        <v>5</v>
      </c>
      <c r="H120" s="88">
        <v>3</v>
      </c>
      <c r="I120" s="88">
        <v>3</v>
      </c>
    </row>
    <row r="121" spans="1:18" ht="20" customHeight="1" x14ac:dyDescent="0.15">
      <c r="A121" s="328" t="s">
        <v>8</v>
      </c>
      <c r="B121" s="328"/>
      <c r="C121" s="328"/>
      <c r="D121" s="328"/>
      <c r="E121" s="89">
        <v>5</v>
      </c>
      <c r="F121" s="89">
        <v>5</v>
      </c>
      <c r="G121" s="89">
        <v>7</v>
      </c>
      <c r="H121" s="89">
        <v>2</v>
      </c>
      <c r="I121" s="89">
        <v>7</v>
      </c>
    </row>
    <row r="122" spans="1:18" ht="20" customHeight="1" thickBot="1" x14ac:dyDescent="0.2">
      <c r="A122" s="301" t="s">
        <v>9</v>
      </c>
      <c r="B122" s="301"/>
      <c r="C122" s="301"/>
      <c r="D122" s="301"/>
      <c r="E122" s="90">
        <v>4</v>
      </c>
      <c r="F122" s="90">
        <v>1</v>
      </c>
      <c r="G122" s="90">
        <v>5</v>
      </c>
      <c r="H122" s="90">
        <v>4</v>
      </c>
      <c r="I122" s="90">
        <v>4</v>
      </c>
    </row>
    <row r="123" spans="1:18" ht="5" customHeight="1" thickBot="1" x14ac:dyDescent="0.2">
      <c r="B123" s="55"/>
    </row>
    <row r="124" spans="1:18" ht="20" customHeight="1" thickBot="1" x14ac:dyDescent="0.2">
      <c r="B124" s="302" t="s">
        <v>11</v>
      </c>
      <c r="C124" s="303"/>
      <c r="D124" s="303"/>
      <c r="E124" s="303"/>
      <c r="F124" s="303"/>
      <c r="G124" s="304"/>
    </row>
    <row r="125" spans="1:18" ht="20" customHeight="1" x14ac:dyDescent="0.15">
      <c r="B125" s="305"/>
      <c r="C125" s="306"/>
      <c r="D125" s="306"/>
      <c r="E125" s="306"/>
      <c r="F125" s="306"/>
      <c r="G125" s="306"/>
      <c r="H125" s="306"/>
      <c r="I125" s="307"/>
    </row>
    <row r="126" spans="1:18" ht="20" customHeight="1" x14ac:dyDescent="0.15">
      <c r="B126" s="308"/>
      <c r="C126" s="309"/>
      <c r="D126" s="309"/>
      <c r="E126" s="309"/>
      <c r="F126" s="309"/>
      <c r="G126" s="309"/>
      <c r="H126" s="309"/>
      <c r="I126" s="310"/>
    </row>
    <row r="127" spans="1:18" ht="20" customHeight="1" x14ac:dyDescent="0.15">
      <c r="B127" s="308"/>
      <c r="C127" s="309"/>
      <c r="D127" s="309"/>
      <c r="E127" s="309"/>
      <c r="F127" s="309"/>
      <c r="G127" s="309"/>
      <c r="H127" s="309"/>
      <c r="I127" s="310"/>
    </row>
    <row r="128" spans="1:18" ht="20" customHeight="1" thickBot="1" x14ac:dyDescent="0.2">
      <c r="B128" s="311"/>
      <c r="C128" s="312"/>
      <c r="D128" s="312"/>
      <c r="E128" s="312"/>
      <c r="F128" s="312"/>
      <c r="G128" s="312"/>
      <c r="H128" s="312"/>
      <c r="I128" s="313"/>
    </row>
    <row r="129" spans="2:18" ht="5" customHeight="1" thickBot="1" x14ac:dyDescent="0.2">
      <c r="B129" s="87"/>
      <c r="C129" s="87"/>
      <c r="D129" s="87"/>
      <c r="E129" s="87"/>
      <c r="F129" s="87"/>
      <c r="G129" s="87"/>
      <c r="H129" s="87"/>
      <c r="I129" s="87"/>
    </row>
    <row r="130" spans="2:18" ht="20" customHeight="1" thickBot="1" x14ac:dyDescent="0.2">
      <c r="B130" s="314" t="s">
        <v>10</v>
      </c>
      <c r="C130" s="315"/>
      <c r="D130" s="315"/>
      <c r="E130" s="315"/>
      <c r="F130" s="315"/>
      <c r="G130" s="315"/>
      <c r="H130" s="316"/>
    </row>
    <row r="131" spans="2:18" ht="60" customHeight="1" thickBot="1" x14ac:dyDescent="0.2">
      <c r="B131" s="317"/>
      <c r="C131" s="318"/>
      <c r="D131" s="318"/>
      <c r="E131" s="318"/>
      <c r="F131" s="318"/>
      <c r="G131" s="318"/>
      <c r="H131" s="318"/>
      <c r="I131" s="318"/>
      <c r="J131" s="318"/>
      <c r="K131" s="318"/>
      <c r="L131" s="318"/>
      <c r="M131" s="318"/>
      <c r="N131" s="318"/>
      <c r="O131" s="318"/>
      <c r="P131" s="318"/>
      <c r="Q131" s="318"/>
      <c r="R131" s="319"/>
    </row>
    <row r="132" spans="2:18" ht="5" customHeight="1" thickBot="1" x14ac:dyDescent="0.2"/>
    <row r="133" spans="2:18" ht="15" customHeight="1" thickBot="1" x14ac:dyDescent="0.2">
      <c r="B133" s="302" t="s">
        <v>280</v>
      </c>
      <c r="C133" s="303"/>
      <c r="D133" s="303"/>
      <c r="E133" s="303"/>
      <c r="F133" s="303"/>
      <c r="G133" s="303"/>
      <c r="H133" s="304"/>
    </row>
    <row r="134" spans="2:18" ht="15" customHeight="1" x14ac:dyDescent="0.15">
      <c r="B134" s="124"/>
      <c r="C134" s="113"/>
      <c r="D134" s="113"/>
      <c r="E134" s="113"/>
      <c r="F134" s="113"/>
      <c r="G134" s="113"/>
      <c r="H134" s="113"/>
      <c r="I134" s="113"/>
      <c r="J134" s="113"/>
      <c r="K134" s="113"/>
      <c r="L134" s="113"/>
      <c r="M134" s="113"/>
      <c r="N134" s="113"/>
      <c r="O134" s="113"/>
      <c r="P134" s="113"/>
      <c r="Q134" s="113"/>
      <c r="R134" s="114"/>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x14ac:dyDescent="0.15">
      <c r="B163" s="125"/>
      <c r="R163" s="126"/>
    </row>
    <row r="164" spans="1:18" ht="15" customHeight="1" x14ac:dyDescent="0.15">
      <c r="B164" s="125"/>
      <c r="R164" s="126"/>
    </row>
    <row r="165" spans="1:18" ht="15" customHeight="1" x14ac:dyDescent="0.15">
      <c r="B165" s="125"/>
      <c r="R165" s="126"/>
    </row>
    <row r="166" spans="1:18" ht="15" customHeight="1" x14ac:dyDescent="0.15">
      <c r="B166" s="125"/>
      <c r="R166" s="126"/>
    </row>
    <row r="167" spans="1:18" ht="15" customHeight="1" thickBot="1" x14ac:dyDescent="0.2">
      <c r="B167" s="127"/>
      <c r="C167" s="128"/>
      <c r="D167" s="128"/>
      <c r="E167" s="128"/>
      <c r="F167" s="128"/>
      <c r="G167" s="128"/>
      <c r="H167" s="128"/>
      <c r="I167" s="128"/>
      <c r="J167" s="128"/>
      <c r="K167" s="128"/>
      <c r="L167" s="128"/>
      <c r="M167" s="128"/>
      <c r="N167" s="128"/>
      <c r="O167" s="128"/>
      <c r="P167" s="128"/>
      <c r="Q167" s="128"/>
      <c r="R167" s="129"/>
    </row>
    <row r="168" spans="1:18" ht="5" customHeight="1" x14ac:dyDescent="0.15"/>
    <row r="169" spans="1:18" ht="5" customHeight="1" x14ac:dyDescent="0.2">
      <c r="A169" s="50"/>
      <c r="B169" s="51"/>
      <c r="C169" s="51"/>
      <c r="D169" s="51"/>
      <c r="E169" s="51"/>
      <c r="F169" s="51"/>
      <c r="G169" s="51"/>
      <c r="H169" s="51"/>
      <c r="I169" s="51"/>
      <c r="J169" s="51"/>
      <c r="K169" s="52"/>
      <c r="L169" s="53"/>
      <c r="M169" s="53"/>
      <c r="N169" s="53"/>
      <c r="O169" s="53"/>
      <c r="P169" s="51"/>
      <c r="Q169" s="51"/>
      <c r="R169" s="51"/>
    </row>
    <row r="170" spans="1:18" ht="10" customHeight="1" thickBot="1" x14ac:dyDescent="0.2"/>
    <row r="171" spans="1:18" ht="20" customHeight="1" thickBot="1" x14ac:dyDescent="0.2">
      <c r="A171" s="320" t="s">
        <v>14</v>
      </c>
      <c r="B171" s="321"/>
      <c r="C171" s="321"/>
      <c r="D171" s="75" t="s">
        <v>201</v>
      </c>
      <c r="E171" s="322" t="s">
        <v>312</v>
      </c>
      <c r="F171" s="323"/>
      <c r="G171" s="131"/>
      <c r="H171" s="75"/>
      <c r="I171" s="324"/>
      <c r="J171" s="324"/>
      <c r="K171" s="131"/>
      <c r="L171" s="75"/>
      <c r="M171" s="85" t="s">
        <v>202</v>
      </c>
      <c r="N171" s="132"/>
      <c r="O171" s="325" t="s">
        <v>205</v>
      </c>
      <c r="P171" s="326"/>
      <c r="Q171" s="75"/>
      <c r="R171" s="76"/>
    </row>
    <row r="172" spans="1:18" ht="5" customHeight="1" thickBot="1" x14ac:dyDescent="0.2">
      <c r="B172" s="55"/>
    </row>
    <row r="173" spans="1:18" ht="20" customHeight="1" thickBot="1" x14ac:dyDescent="0.2">
      <c r="B173" s="55"/>
      <c r="E173" s="86" t="s">
        <v>57</v>
      </c>
      <c r="F173" s="86" t="s">
        <v>58</v>
      </c>
      <c r="G173" s="86" t="s">
        <v>59</v>
      </c>
      <c r="H173" s="86" t="s">
        <v>60</v>
      </c>
      <c r="I173" s="86" t="s">
        <v>61</v>
      </c>
    </row>
    <row r="174" spans="1:18" ht="20" customHeight="1" x14ac:dyDescent="0.15">
      <c r="A174" s="327" t="s">
        <v>7</v>
      </c>
      <c r="B174" s="327"/>
      <c r="C174" s="327"/>
      <c r="D174" s="327"/>
      <c r="E174" s="88">
        <v>6</v>
      </c>
      <c r="F174" s="88">
        <v>1</v>
      </c>
      <c r="G174" s="88">
        <v>3</v>
      </c>
      <c r="H174" s="88">
        <v>3</v>
      </c>
      <c r="I174" s="88">
        <v>4</v>
      </c>
    </row>
    <row r="175" spans="1:18" ht="20" customHeight="1" x14ac:dyDescent="0.15">
      <c r="A175" s="328" t="s">
        <v>8</v>
      </c>
      <c r="B175" s="328"/>
      <c r="C175" s="328"/>
      <c r="D175" s="328"/>
      <c r="E175" s="89">
        <v>5</v>
      </c>
      <c r="F175" s="89">
        <v>4</v>
      </c>
      <c r="G175" s="89">
        <v>7</v>
      </c>
      <c r="H175" s="89">
        <v>5</v>
      </c>
      <c r="I175" s="89">
        <v>5</v>
      </c>
    </row>
    <row r="176" spans="1:18" ht="20" customHeight="1" thickBot="1" x14ac:dyDescent="0.2">
      <c r="A176" s="301" t="s">
        <v>9</v>
      </c>
      <c r="B176" s="301"/>
      <c r="C176" s="301"/>
      <c r="D176" s="301"/>
      <c r="E176" s="90">
        <v>2</v>
      </c>
      <c r="F176" s="90">
        <v>3</v>
      </c>
      <c r="G176" s="90">
        <v>3</v>
      </c>
      <c r="H176" s="90">
        <v>2</v>
      </c>
      <c r="I176" s="90">
        <v>3</v>
      </c>
    </row>
    <row r="177" spans="2:18" ht="5" customHeight="1" thickBot="1" x14ac:dyDescent="0.2">
      <c r="B177" s="55"/>
    </row>
    <row r="178" spans="2:18" ht="20" customHeight="1" thickBot="1" x14ac:dyDescent="0.2">
      <c r="B178" s="302" t="s">
        <v>11</v>
      </c>
      <c r="C178" s="303"/>
      <c r="D178" s="303"/>
      <c r="E178" s="303"/>
      <c r="F178" s="303"/>
      <c r="G178" s="304"/>
    </row>
    <row r="179" spans="2:18" ht="20" customHeight="1" x14ac:dyDescent="0.15">
      <c r="B179" s="305"/>
      <c r="C179" s="306"/>
      <c r="D179" s="306"/>
      <c r="E179" s="306"/>
      <c r="F179" s="306"/>
      <c r="G179" s="306"/>
      <c r="H179" s="306"/>
      <c r="I179" s="307"/>
    </row>
    <row r="180" spans="2:18" ht="20" customHeight="1" x14ac:dyDescent="0.15">
      <c r="B180" s="308"/>
      <c r="C180" s="309"/>
      <c r="D180" s="309"/>
      <c r="E180" s="309"/>
      <c r="F180" s="309"/>
      <c r="G180" s="309"/>
      <c r="H180" s="309"/>
      <c r="I180" s="310"/>
    </row>
    <row r="181" spans="2:18" ht="20" customHeight="1" x14ac:dyDescent="0.15">
      <c r="B181" s="308"/>
      <c r="C181" s="309"/>
      <c r="D181" s="309"/>
      <c r="E181" s="309"/>
      <c r="F181" s="309"/>
      <c r="G181" s="309"/>
      <c r="H181" s="309"/>
      <c r="I181" s="310"/>
    </row>
    <row r="182" spans="2:18" ht="20" customHeight="1" thickBot="1" x14ac:dyDescent="0.2">
      <c r="B182" s="311"/>
      <c r="C182" s="312"/>
      <c r="D182" s="312"/>
      <c r="E182" s="312"/>
      <c r="F182" s="312"/>
      <c r="G182" s="312"/>
      <c r="H182" s="312"/>
      <c r="I182" s="313"/>
    </row>
    <row r="183" spans="2:18" ht="5" customHeight="1" thickBot="1" x14ac:dyDescent="0.2">
      <c r="B183" s="87"/>
      <c r="C183" s="87"/>
      <c r="D183" s="87"/>
      <c r="E183" s="87"/>
      <c r="F183" s="87"/>
      <c r="G183" s="87"/>
      <c r="H183" s="87"/>
      <c r="I183" s="87"/>
    </row>
    <row r="184" spans="2:18" ht="20" customHeight="1" thickBot="1" x14ac:dyDescent="0.2">
      <c r="B184" s="314" t="s">
        <v>10</v>
      </c>
      <c r="C184" s="315"/>
      <c r="D184" s="315"/>
      <c r="E184" s="315"/>
      <c r="F184" s="315"/>
      <c r="G184" s="315"/>
      <c r="H184" s="316"/>
    </row>
    <row r="185" spans="2:18" ht="60" customHeight="1" thickBot="1" x14ac:dyDescent="0.2">
      <c r="B185" s="317"/>
      <c r="C185" s="318"/>
      <c r="D185" s="318"/>
      <c r="E185" s="318"/>
      <c r="F185" s="318"/>
      <c r="G185" s="318"/>
      <c r="H185" s="318"/>
      <c r="I185" s="318"/>
      <c r="J185" s="318"/>
      <c r="K185" s="318"/>
      <c r="L185" s="318"/>
      <c r="M185" s="318"/>
      <c r="N185" s="318"/>
      <c r="O185" s="318"/>
      <c r="P185" s="318"/>
      <c r="Q185" s="318"/>
      <c r="R185" s="319"/>
    </row>
    <row r="186" spans="2:18" ht="5" customHeight="1" thickBot="1" x14ac:dyDescent="0.2"/>
    <row r="187" spans="2:18" ht="15" customHeight="1" thickBot="1" x14ac:dyDescent="0.2">
      <c r="B187" s="302" t="s">
        <v>280</v>
      </c>
      <c r="C187" s="303"/>
      <c r="D187" s="303"/>
      <c r="E187" s="303"/>
      <c r="F187" s="303"/>
      <c r="G187" s="303"/>
      <c r="H187" s="304"/>
    </row>
    <row r="188" spans="2:18" ht="15" customHeight="1" x14ac:dyDescent="0.15">
      <c r="B188" s="124"/>
      <c r="C188" s="113"/>
      <c r="D188" s="113"/>
      <c r="E188" s="113"/>
      <c r="F188" s="113"/>
      <c r="G188" s="113"/>
      <c r="H188" s="113"/>
      <c r="I188" s="113"/>
      <c r="J188" s="113"/>
      <c r="K188" s="113"/>
      <c r="L188" s="113"/>
      <c r="M188" s="113"/>
      <c r="N188" s="113"/>
      <c r="O188" s="113"/>
      <c r="P188" s="113"/>
      <c r="Q188" s="113"/>
      <c r="R188" s="114"/>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x14ac:dyDescent="0.15">
      <c r="B215" s="125"/>
      <c r="R215" s="126"/>
    </row>
    <row r="216" spans="1:18" ht="15" customHeight="1" x14ac:dyDescent="0.15">
      <c r="B216" s="125"/>
      <c r="R216" s="126"/>
    </row>
    <row r="217" spans="1:18" ht="15" customHeight="1" x14ac:dyDescent="0.15">
      <c r="B217" s="125"/>
      <c r="R217" s="126"/>
    </row>
    <row r="218" spans="1:18" ht="15" customHeight="1" x14ac:dyDescent="0.15">
      <c r="B218" s="125"/>
      <c r="R218" s="126"/>
    </row>
    <row r="219" spans="1:18" ht="15" customHeight="1" x14ac:dyDescent="0.15">
      <c r="B219" s="125"/>
      <c r="R219" s="126"/>
    </row>
    <row r="220" spans="1:18" ht="15" customHeight="1" x14ac:dyDescent="0.15">
      <c r="B220" s="125"/>
      <c r="R220" s="126"/>
    </row>
    <row r="221" spans="1:18" ht="15" customHeight="1" thickBot="1" x14ac:dyDescent="0.2">
      <c r="B221" s="127"/>
      <c r="C221" s="128"/>
      <c r="D221" s="128"/>
      <c r="E221" s="128"/>
      <c r="F221" s="128"/>
      <c r="G221" s="128"/>
      <c r="H221" s="128"/>
      <c r="I221" s="128"/>
      <c r="J221" s="128"/>
      <c r="K221" s="128"/>
      <c r="L221" s="128"/>
      <c r="M221" s="128"/>
      <c r="N221" s="128"/>
      <c r="O221" s="128"/>
      <c r="P221" s="128"/>
      <c r="Q221" s="128"/>
      <c r="R221" s="129"/>
    </row>
    <row r="222" spans="1:18" ht="5" customHeight="1" x14ac:dyDescent="0.15"/>
    <row r="223" spans="1:18" ht="5" customHeight="1" x14ac:dyDescent="0.2">
      <c r="A223" s="50"/>
      <c r="B223" s="51"/>
      <c r="C223" s="51"/>
      <c r="D223" s="51"/>
      <c r="E223" s="51"/>
      <c r="F223" s="51"/>
      <c r="G223" s="51"/>
      <c r="H223" s="51"/>
      <c r="I223" s="51"/>
      <c r="J223" s="51"/>
      <c r="K223" s="52"/>
      <c r="L223" s="53"/>
      <c r="M223" s="53"/>
      <c r="N223" s="53"/>
      <c r="O223" s="53"/>
      <c r="P223" s="51"/>
      <c r="Q223" s="51"/>
      <c r="R223" s="51"/>
    </row>
    <row r="224" spans="1:18" ht="10" customHeight="1" thickBot="1" x14ac:dyDescent="0.2"/>
    <row r="225" spans="1:18" ht="20" customHeight="1" thickBot="1" x14ac:dyDescent="0.2">
      <c r="A225" s="320" t="s">
        <v>15</v>
      </c>
      <c r="B225" s="321"/>
      <c r="C225" s="321"/>
      <c r="D225" s="75" t="s">
        <v>201</v>
      </c>
      <c r="E225" s="322" t="s">
        <v>312</v>
      </c>
      <c r="F225" s="323"/>
      <c r="G225" s="131"/>
      <c r="H225" s="75"/>
      <c r="I225" s="324"/>
      <c r="J225" s="324"/>
      <c r="K225" s="131"/>
      <c r="L225" s="75"/>
      <c r="M225" s="85" t="s">
        <v>202</v>
      </c>
      <c r="N225" s="132"/>
      <c r="O225" s="325" t="s">
        <v>205</v>
      </c>
      <c r="P225" s="326"/>
      <c r="Q225" s="75"/>
      <c r="R225" s="76"/>
    </row>
    <row r="226" spans="1:18" ht="5" customHeight="1" thickBot="1" x14ac:dyDescent="0.2">
      <c r="B226" s="55"/>
    </row>
    <row r="227" spans="1:18" ht="20" customHeight="1" thickBot="1" x14ac:dyDescent="0.2">
      <c r="B227" s="55"/>
      <c r="E227" s="86" t="s">
        <v>57</v>
      </c>
      <c r="F227" s="86" t="s">
        <v>58</v>
      </c>
      <c r="G227" s="86" t="s">
        <v>59</v>
      </c>
      <c r="H227" s="86" t="s">
        <v>60</v>
      </c>
      <c r="I227" s="86" t="s">
        <v>61</v>
      </c>
    </row>
    <row r="228" spans="1:18" ht="20" customHeight="1" x14ac:dyDescent="0.15">
      <c r="A228" s="327" t="s">
        <v>7</v>
      </c>
      <c r="B228" s="327"/>
      <c r="C228" s="327"/>
      <c r="D228" s="327"/>
      <c r="E228" s="88">
        <v>6</v>
      </c>
      <c r="F228" s="88">
        <v>5.5</v>
      </c>
      <c r="G228" s="88">
        <v>5</v>
      </c>
      <c r="H228" s="88">
        <v>6</v>
      </c>
      <c r="I228" s="88">
        <v>3</v>
      </c>
    </row>
    <row r="229" spans="1:18" ht="20" customHeight="1" x14ac:dyDescent="0.15">
      <c r="A229" s="328" t="s">
        <v>8</v>
      </c>
      <c r="B229" s="328"/>
      <c r="C229" s="328"/>
      <c r="D229" s="328"/>
      <c r="E229" s="89">
        <v>5</v>
      </c>
      <c r="F229" s="89">
        <v>5</v>
      </c>
      <c r="G229" s="89">
        <v>7</v>
      </c>
      <c r="H229" s="89">
        <v>2</v>
      </c>
      <c r="I229" s="89">
        <v>7</v>
      </c>
    </row>
    <row r="230" spans="1:18" ht="20" customHeight="1" thickBot="1" x14ac:dyDescent="0.2">
      <c r="A230" s="301" t="s">
        <v>9</v>
      </c>
      <c r="B230" s="301"/>
      <c r="C230" s="301"/>
      <c r="D230" s="301"/>
      <c r="E230" s="90">
        <v>4</v>
      </c>
      <c r="F230" s="90">
        <v>1</v>
      </c>
      <c r="G230" s="90">
        <v>5</v>
      </c>
      <c r="H230" s="90">
        <v>3</v>
      </c>
      <c r="I230" s="90">
        <v>4</v>
      </c>
    </row>
    <row r="231" spans="1:18" ht="5" customHeight="1" thickBot="1" x14ac:dyDescent="0.2">
      <c r="B231" s="55"/>
    </row>
    <row r="232" spans="1:18" ht="20" customHeight="1" thickBot="1" x14ac:dyDescent="0.2">
      <c r="B232" s="302" t="s">
        <v>11</v>
      </c>
      <c r="C232" s="303"/>
      <c r="D232" s="303"/>
      <c r="E232" s="303"/>
      <c r="F232" s="303"/>
      <c r="G232" s="304"/>
    </row>
    <row r="233" spans="1:18" ht="20" customHeight="1" x14ac:dyDescent="0.15">
      <c r="B233" s="305"/>
      <c r="C233" s="306"/>
      <c r="D233" s="306"/>
      <c r="E233" s="306"/>
      <c r="F233" s="306"/>
      <c r="G233" s="306"/>
      <c r="H233" s="306"/>
      <c r="I233" s="307"/>
    </row>
    <row r="234" spans="1:18" ht="20" customHeight="1" x14ac:dyDescent="0.15">
      <c r="B234" s="308"/>
      <c r="C234" s="309"/>
      <c r="D234" s="309"/>
      <c r="E234" s="309"/>
      <c r="F234" s="309"/>
      <c r="G234" s="309"/>
      <c r="H234" s="309"/>
      <c r="I234" s="310"/>
    </row>
    <row r="235" spans="1:18" ht="20" customHeight="1" x14ac:dyDescent="0.15">
      <c r="B235" s="308"/>
      <c r="C235" s="309"/>
      <c r="D235" s="309"/>
      <c r="E235" s="309"/>
      <c r="F235" s="309"/>
      <c r="G235" s="309"/>
      <c r="H235" s="309"/>
      <c r="I235" s="310"/>
    </row>
    <row r="236" spans="1:18" ht="20" customHeight="1" thickBot="1" x14ac:dyDescent="0.2">
      <c r="B236" s="311"/>
      <c r="C236" s="312"/>
      <c r="D236" s="312"/>
      <c r="E236" s="312"/>
      <c r="F236" s="312"/>
      <c r="G236" s="312"/>
      <c r="H236" s="312"/>
      <c r="I236" s="313"/>
    </row>
    <row r="237" spans="1:18" ht="5" customHeight="1" thickBot="1" x14ac:dyDescent="0.2">
      <c r="B237" s="87"/>
      <c r="C237" s="87"/>
      <c r="D237" s="87"/>
      <c r="E237" s="87"/>
      <c r="F237" s="87"/>
      <c r="G237" s="87"/>
      <c r="H237" s="87"/>
      <c r="I237" s="87"/>
    </row>
    <row r="238" spans="1:18" ht="20" customHeight="1" thickBot="1" x14ac:dyDescent="0.2">
      <c r="B238" s="314" t="s">
        <v>10</v>
      </c>
      <c r="C238" s="315"/>
      <c r="D238" s="315"/>
      <c r="E238" s="315"/>
      <c r="F238" s="315"/>
      <c r="G238" s="315"/>
      <c r="H238" s="316"/>
    </row>
    <row r="239" spans="1:18" ht="60" customHeight="1" thickBot="1" x14ac:dyDescent="0.2">
      <c r="B239" s="317"/>
      <c r="C239" s="318"/>
      <c r="D239" s="318"/>
      <c r="E239" s="318"/>
      <c r="F239" s="318"/>
      <c r="G239" s="318"/>
      <c r="H239" s="318"/>
      <c r="I239" s="318"/>
      <c r="J239" s="318"/>
      <c r="K239" s="318"/>
      <c r="L239" s="318"/>
      <c r="M239" s="318"/>
      <c r="N239" s="318"/>
      <c r="O239" s="318"/>
      <c r="P239" s="318"/>
      <c r="Q239" s="318"/>
      <c r="R239" s="319"/>
    </row>
    <row r="240" spans="1:18" ht="5" customHeight="1" thickBot="1" x14ac:dyDescent="0.2"/>
    <row r="241" spans="2:18" ht="15" customHeight="1" thickBot="1" x14ac:dyDescent="0.2">
      <c r="B241" s="302" t="s">
        <v>280</v>
      </c>
      <c r="C241" s="303"/>
      <c r="D241" s="303"/>
      <c r="E241" s="303"/>
      <c r="F241" s="303"/>
      <c r="G241" s="303"/>
      <c r="H241" s="304"/>
    </row>
    <row r="242" spans="2:18" ht="15" customHeight="1" x14ac:dyDescent="0.15">
      <c r="B242" s="124"/>
      <c r="C242" s="113"/>
      <c r="D242" s="113"/>
      <c r="E242" s="113"/>
      <c r="F242" s="113"/>
      <c r="G242" s="113"/>
      <c r="H242" s="113"/>
      <c r="I242" s="113"/>
      <c r="J242" s="113"/>
      <c r="K242" s="113"/>
      <c r="L242" s="113"/>
      <c r="M242" s="113"/>
      <c r="N242" s="113"/>
      <c r="O242" s="113"/>
      <c r="P242" s="113"/>
      <c r="Q242" s="113"/>
      <c r="R242" s="114"/>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2:18" ht="15" customHeight="1" x14ac:dyDescent="0.15">
      <c r="B257" s="125"/>
      <c r="R257" s="126"/>
    </row>
    <row r="258" spans="2:18" ht="15" customHeight="1" x14ac:dyDescent="0.15">
      <c r="B258" s="125"/>
      <c r="R258" s="126"/>
    </row>
    <row r="259" spans="2:18" ht="15" customHeight="1" x14ac:dyDescent="0.15">
      <c r="B259" s="125"/>
      <c r="R259" s="126"/>
    </row>
    <row r="260" spans="2:18" ht="15" customHeight="1" x14ac:dyDescent="0.15">
      <c r="B260" s="125"/>
      <c r="R260" s="126"/>
    </row>
    <row r="261" spans="2:18" ht="15" customHeight="1" x14ac:dyDescent="0.15">
      <c r="B261" s="125"/>
      <c r="R261" s="126"/>
    </row>
    <row r="262" spans="2:18" ht="15" customHeight="1" x14ac:dyDescent="0.15">
      <c r="B262" s="125"/>
      <c r="R262" s="126"/>
    </row>
    <row r="263" spans="2:18" ht="15" customHeight="1" x14ac:dyDescent="0.15">
      <c r="B263" s="125"/>
      <c r="R263" s="126"/>
    </row>
    <row r="264" spans="2:18" ht="15" customHeight="1" x14ac:dyDescent="0.15">
      <c r="B264" s="125"/>
      <c r="R264" s="126"/>
    </row>
    <row r="265" spans="2:18" ht="15" customHeight="1" x14ac:dyDescent="0.15">
      <c r="B265" s="125"/>
      <c r="R265" s="126"/>
    </row>
    <row r="266" spans="2:18" ht="15" customHeight="1" x14ac:dyDescent="0.15">
      <c r="B266" s="125"/>
      <c r="R266" s="126"/>
    </row>
    <row r="267" spans="2:18" ht="15" customHeight="1" x14ac:dyDescent="0.15">
      <c r="B267" s="125"/>
      <c r="R267" s="126"/>
    </row>
    <row r="268" spans="2:18" ht="15" customHeight="1" x14ac:dyDescent="0.15">
      <c r="B268" s="125"/>
      <c r="R268" s="126"/>
    </row>
    <row r="269" spans="2:18" ht="15" customHeight="1" x14ac:dyDescent="0.15">
      <c r="B269" s="125"/>
      <c r="R269" s="126"/>
    </row>
    <row r="270" spans="2:18" ht="15" customHeight="1" x14ac:dyDescent="0.15">
      <c r="B270" s="125"/>
      <c r="R270" s="126"/>
    </row>
    <row r="271" spans="2:18" ht="15" customHeight="1" x14ac:dyDescent="0.15">
      <c r="B271" s="125"/>
      <c r="R271" s="126"/>
    </row>
    <row r="272" spans="2:18" ht="15" customHeight="1" x14ac:dyDescent="0.15">
      <c r="B272" s="125"/>
      <c r="R272" s="126"/>
    </row>
    <row r="273" spans="1:18" ht="15" customHeight="1" x14ac:dyDescent="0.15">
      <c r="B273" s="125"/>
      <c r="R273" s="126"/>
    </row>
    <row r="274" spans="1:18" ht="15" customHeight="1" x14ac:dyDescent="0.15">
      <c r="B274" s="125"/>
      <c r="R274" s="126"/>
    </row>
    <row r="275" spans="1:18" ht="15" customHeight="1" thickBot="1" x14ac:dyDescent="0.2">
      <c r="B275" s="127"/>
      <c r="C275" s="128"/>
      <c r="D275" s="128"/>
      <c r="E275" s="128"/>
      <c r="F275" s="128"/>
      <c r="G275" s="128"/>
      <c r="H275" s="128"/>
      <c r="I275" s="128"/>
      <c r="J275" s="128"/>
      <c r="K275" s="128"/>
      <c r="L275" s="128"/>
      <c r="M275" s="128"/>
      <c r="N275" s="128"/>
      <c r="O275" s="128"/>
      <c r="P275" s="128"/>
      <c r="Q275" s="128"/>
      <c r="R275" s="129"/>
    </row>
    <row r="276" spans="1:18" ht="5" customHeight="1" x14ac:dyDescent="0.15"/>
    <row r="277" spans="1:18" ht="5" customHeight="1" x14ac:dyDescent="0.2">
      <c r="A277" s="50"/>
      <c r="B277" s="51"/>
      <c r="C277" s="51"/>
      <c r="D277" s="51"/>
      <c r="E277" s="51"/>
      <c r="F277" s="51"/>
      <c r="G277" s="51"/>
      <c r="H277" s="51"/>
      <c r="I277" s="51"/>
      <c r="J277" s="51"/>
      <c r="K277" s="52"/>
      <c r="L277" s="53"/>
      <c r="M277" s="53"/>
      <c r="N277" s="53"/>
      <c r="O277" s="53"/>
      <c r="P277" s="51"/>
      <c r="Q277" s="51"/>
      <c r="R277" s="51"/>
    </row>
    <row r="278" spans="1:18" ht="10" customHeight="1" thickBot="1" x14ac:dyDescent="0.2"/>
    <row r="279" spans="1:18" ht="20" customHeight="1" thickBot="1" x14ac:dyDescent="0.2">
      <c r="A279" s="320" t="s">
        <v>16</v>
      </c>
      <c r="B279" s="321"/>
      <c r="C279" s="321"/>
      <c r="D279" s="75" t="s">
        <v>201</v>
      </c>
      <c r="E279" s="322" t="s">
        <v>312</v>
      </c>
      <c r="F279" s="323"/>
      <c r="G279" s="131"/>
      <c r="H279" s="75"/>
      <c r="I279" s="324"/>
      <c r="J279" s="324"/>
      <c r="K279" s="131"/>
      <c r="L279" s="75"/>
      <c r="M279" s="85" t="s">
        <v>202</v>
      </c>
      <c r="N279" s="132"/>
      <c r="O279" s="325" t="s">
        <v>205</v>
      </c>
      <c r="P279" s="326"/>
      <c r="Q279" s="75"/>
      <c r="R279" s="76"/>
    </row>
    <row r="280" spans="1:18" ht="5" customHeight="1" thickBot="1" x14ac:dyDescent="0.2">
      <c r="B280" s="55"/>
    </row>
    <row r="281" spans="1:18" ht="20" customHeight="1" thickBot="1" x14ac:dyDescent="0.2">
      <c r="B281" s="55"/>
      <c r="E281" s="86" t="s">
        <v>57</v>
      </c>
      <c r="F281" s="86" t="s">
        <v>58</v>
      </c>
      <c r="G281" s="86" t="s">
        <v>59</v>
      </c>
      <c r="H281" s="86" t="s">
        <v>60</v>
      </c>
      <c r="I281" s="86" t="s">
        <v>61</v>
      </c>
    </row>
    <row r="282" spans="1:18" ht="20" customHeight="1" x14ac:dyDescent="0.15">
      <c r="A282" s="327" t="s">
        <v>7</v>
      </c>
      <c r="B282" s="327"/>
      <c r="C282" s="327"/>
      <c r="D282" s="327"/>
      <c r="E282" s="88">
        <v>6</v>
      </c>
      <c r="F282" s="88">
        <v>5.5</v>
      </c>
      <c r="G282" s="88">
        <v>10</v>
      </c>
      <c r="H282" s="88">
        <v>6</v>
      </c>
      <c r="I282" s="88">
        <v>3</v>
      </c>
    </row>
    <row r="283" spans="1:18" ht="20" customHeight="1" x14ac:dyDescent="0.15">
      <c r="A283" s="328" t="s">
        <v>8</v>
      </c>
      <c r="B283" s="328"/>
      <c r="C283" s="328"/>
      <c r="D283" s="328"/>
      <c r="E283" s="89">
        <v>7</v>
      </c>
      <c r="F283" s="89">
        <v>8</v>
      </c>
      <c r="G283" s="89">
        <v>7</v>
      </c>
      <c r="H283" s="89">
        <v>9</v>
      </c>
      <c r="I283" s="89">
        <v>5</v>
      </c>
    </row>
    <row r="284" spans="1:18" ht="20" customHeight="1" thickBot="1" x14ac:dyDescent="0.2">
      <c r="A284" s="301" t="s">
        <v>9</v>
      </c>
      <c r="B284" s="301"/>
      <c r="C284" s="301"/>
      <c r="D284" s="301"/>
      <c r="E284" s="90">
        <v>2</v>
      </c>
      <c r="F284" s="90">
        <v>7</v>
      </c>
      <c r="G284" s="90">
        <v>4</v>
      </c>
      <c r="H284" s="90">
        <v>8</v>
      </c>
      <c r="I284" s="90">
        <v>4</v>
      </c>
    </row>
    <row r="285" spans="1:18" ht="5" customHeight="1" thickBot="1" x14ac:dyDescent="0.2">
      <c r="B285" s="55"/>
    </row>
    <row r="286" spans="1:18" ht="20" customHeight="1" thickBot="1" x14ac:dyDescent="0.2">
      <c r="B286" s="302" t="s">
        <v>11</v>
      </c>
      <c r="C286" s="303"/>
      <c r="D286" s="303"/>
      <c r="E286" s="303"/>
      <c r="F286" s="303"/>
      <c r="G286" s="304"/>
    </row>
    <row r="287" spans="1:18" ht="20" customHeight="1" x14ac:dyDescent="0.15">
      <c r="B287" s="305"/>
      <c r="C287" s="306"/>
      <c r="D287" s="306"/>
      <c r="E287" s="306"/>
      <c r="F287" s="306"/>
      <c r="G287" s="306"/>
      <c r="H287" s="306"/>
      <c r="I287" s="307"/>
    </row>
    <row r="288" spans="1:18" ht="20" customHeight="1" x14ac:dyDescent="0.15">
      <c r="B288" s="308"/>
      <c r="C288" s="309"/>
      <c r="D288" s="309"/>
      <c r="E288" s="309"/>
      <c r="F288" s="309"/>
      <c r="G288" s="309"/>
      <c r="H288" s="309"/>
      <c r="I288" s="310"/>
    </row>
    <row r="289" spans="2:18" ht="20" customHeight="1" x14ac:dyDescent="0.15">
      <c r="B289" s="308"/>
      <c r="C289" s="309"/>
      <c r="D289" s="309"/>
      <c r="E289" s="309"/>
      <c r="F289" s="309"/>
      <c r="G289" s="309"/>
      <c r="H289" s="309"/>
      <c r="I289" s="310"/>
    </row>
    <row r="290" spans="2:18" ht="20" customHeight="1" thickBot="1" x14ac:dyDescent="0.2">
      <c r="B290" s="311"/>
      <c r="C290" s="312"/>
      <c r="D290" s="312"/>
      <c r="E290" s="312"/>
      <c r="F290" s="312"/>
      <c r="G290" s="312"/>
      <c r="H290" s="312"/>
      <c r="I290" s="313"/>
    </row>
    <row r="291" spans="2:18" ht="5" customHeight="1" thickBot="1" x14ac:dyDescent="0.2">
      <c r="B291" s="87"/>
      <c r="C291" s="87"/>
      <c r="D291" s="87"/>
      <c r="E291" s="87"/>
      <c r="F291" s="87"/>
      <c r="G291" s="87"/>
      <c r="H291" s="87"/>
      <c r="I291" s="87"/>
    </row>
    <row r="292" spans="2:18" ht="20" customHeight="1" thickBot="1" x14ac:dyDescent="0.2">
      <c r="B292" s="314" t="s">
        <v>10</v>
      </c>
      <c r="C292" s="315"/>
      <c r="D292" s="315"/>
      <c r="E292" s="315"/>
      <c r="F292" s="315"/>
      <c r="G292" s="315"/>
      <c r="H292" s="316"/>
    </row>
    <row r="293" spans="2:18" ht="60" customHeight="1" thickBot="1" x14ac:dyDescent="0.2">
      <c r="B293" s="317"/>
      <c r="C293" s="318"/>
      <c r="D293" s="318"/>
      <c r="E293" s="318"/>
      <c r="F293" s="318"/>
      <c r="G293" s="318"/>
      <c r="H293" s="318"/>
      <c r="I293" s="318"/>
      <c r="J293" s="318"/>
      <c r="K293" s="318"/>
      <c r="L293" s="318"/>
      <c r="M293" s="318"/>
      <c r="N293" s="318"/>
      <c r="O293" s="318"/>
      <c r="P293" s="318"/>
      <c r="Q293" s="318"/>
      <c r="R293" s="319"/>
    </row>
    <row r="294" spans="2:18" ht="5" customHeight="1" thickBot="1" x14ac:dyDescent="0.2"/>
    <row r="295" spans="2:18" ht="15" customHeight="1" thickBot="1" x14ac:dyDescent="0.2">
      <c r="B295" s="302" t="s">
        <v>280</v>
      </c>
      <c r="C295" s="303"/>
      <c r="D295" s="303"/>
      <c r="E295" s="303"/>
      <c r="F295" s="303"/>
      <c r="G295" s="303"/>
      <c r="H295" s="304"/>
    </row>
    <row r="296" spans="2:18" ht="15" customHeight="1" x14ac:dyDescent="0.15">
      <c r="B296" s="124"/>
      <c r="C296" s="113"/>
      <c r="D296" s="113"/>
      <c r="E296" s="113"/>
      <c r="F296" s="113"/>
      <c r="G296" s="113"/>
      <c r="H296" s="113"/>
      <c r="I296" s="113"/>
      <c r="J296" s="113"/>
      <c r="K296" s="113"/>
      <c r="L296" s="113"/>
      <c r="M296" s="113"/>
      <c r="N296" s="113"/>
      <c r="O296" s="113"/>
      <c r="P296" s="113"/>
      <c r="Q296" s="113"/>
      <c r="R296" s="114"/>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x14ac:dyDescent="0.15">
      <c r="B319" s="125"/>
      <c r="R319" s="126"/>
    </row>
    <row r="320" spans="2:18" ht="15" customHeight="1" x14ac:dyDescent="0.15">
      <c r="B320" s="125"/>
      <c r="R320" s="126"/>
    </row>
    <row r="321" spans="1:18" ht="15" customHeight="1" x14ac:dyDescent="0.15">
      <c r="B321" s="125"/>
      <c r="R321" s="126"/>
    </row>
    <row r="322" spans="1:18" ht="15" customHeight="1" x14ac:dyDescent="0.15">
      <c r="B322" s="125"/>
      <c r="R322" s="126"/>
    </row>
    <row r="323" spans="1:18" ht="15" customHeight="1" x14ac:dyDescent="0.15">
      <c r="B323" s="125"/>
      <c r="R323" s="126"/>
    </row>
    <row r="324" spans="1:18" ht="15" customHeight="1" x14ac:dyDescent="0.15">
      <c r="B324" s="125"/>
      <c r="R324" s="126"/>
    </row>
    <row r="325" spans="1:18" ht="15" customHeight="1" x14ac:dyDescent="0.15">
      <c r="B325" s="125"/>
      <c r="R325" s="126"/>
    </row>
    <row r="326" spans="1:18" ht="15" customHeight="1" x14ac:dyDescent="0.15">
      <c r="B326" s="125"/>
      <c r="R326" s="126"/>
    </row>
    <row r="327" spans="1:18" ht="15" customHeight="1" x14ac:dyDescent="0.15">
      <c r="B327" s="125"/>
      <c r="R327" s="126"/>
    </row>
    <row r="328" spans="1:18" ht="15" customHeight="1" x14ac:dyDescent="0.15">
      <c r="B328" s="125"/>
      <c r="R328" s="126"/>
    </row>
    <row r="329" spans="1:18" ht="15" customHeight="1" thickBot="1" x14ac:dyDescent="0.2">
      <c r="B329" s="127"/>
      <c r="C329" s="128"/>
      <c r="D329" s="128"/>
      <c r="E329" s="128"/>
      <c r="F329" s="128"/>
      <c r="G329" s="128"/>
      <c r="H329" s="128"/>
      <c r="I329" s="128"/>
      <c r="J329" s="128"/>
      <c r="K329" s="128"/>
      <c r="L329" s="128"/>
      <c r="M329" s="128"/>
      <c r="N329" s="128"/>
      <c r="O329" s="128"/>
      <c r="P329" s="128"/>
      <c r="Q329" s="128"/>
      <c r="R329" s="129"/>
    </row>
    <row r="330" spans="1:18" ht="5" customHeight="1" x14ac:dyDescent="0.15"/>
    <row r="331" spans="1:18" ht="5" customHeight="1" x14ac:dyDescent="0.2">
      <c r="A331" s="50"/>
      <c r="B331" s="51"/>
      <c r="C331" s="51"/>
      <c r="D331" s="51"/>
      <c r="E331" s="51"/>
      <c r="F331" s="51"/>
      <c r="G331" s="51"/>
      <c r="H331" s="51"/>
      <c r="I331" s="51"/>
      <c r="J331" s="51"/>
      <c r="K331" s="52"/>
      <c r="L331" s="53"/>
      <c r="M331" s="53"/>
      <c r="N331" s="53"/>
      <c r="O331" s="53"/>
      <c r="P331" s="51"/>
      <c r="Q331" s="51"/>
      <c r="R331" s="51"/>
    </row>
    <row r="333" spans="1:18" s="143" customFormat="1" ht="25" customHeight="1" thickBot="1" x14ac:dyDescent="0.25">
      <c r="B333" s="339" t="s">
        <v>354</v>
      </c>
      <c r="C333" s="340"/>
      <c r="D333" s="340"/>
      <c r="E333" s="340"/>
      <c r="F333" s="340"/>
      <c r="G333" s="340"/>
      <c r="H333" s="340"/>
      <c r="I333" s="340"/>
      <c r="J333" s="340"/>
      <c r="K333" s="340"/>
      <c r="L333" s="340"/>
      <c r="M333" s="340"/>
      <c r="N333" s="340"/>
      <c r="O333" s="340"/>
      <c r="P333" s="340"/>
      <c r="Q333" s="340"/>
      <c r="R333" s="341"/>
    </row>
    <row r="334" spans="1:18" ht="17" customHeight="1" thickBot="1" x14ac:dyDescent="0.2">
      <c r="B334" s="55"/>
      <c r="E334" s="231" t="s">
        <v>345</v>
      </c>
      <c r="F334" s="232"/>
      <c r="G334" s="232"/>
      <c r="H334" s="233"/>
      <c r="I334" s="288">
        <v>0</v>
      </c>
      <c r="J334" s="299"/>
      <c r="K334" s="146" t="s">
        <v>342</v>
      </c>
    </row>
    <row r="335" spans="1:18" ht="17" customHeight="1" thickBot="1" x14ac:dyDescent="0.2">
      <c r="B335" s="55"/>
      <c r="E335" s="231" t="s">
        <v>346</v>
      </c>
      <c r="F335" s="232"/>
      <c r="G335" s="232"/>
      <c r="H335" s="233"/>
      <c r="I335" s="288">
        <v>0</v>
      </c>
      <c r="J335" s="299"/>
      <c r="K335" s="146" t="s">
        <v>342</v>
      </c>
    </row>
    <row r="336" spans="1:18" ht="17" customHeight="1" thickBot="1" x14ac:dyDescent="0.2">
      <c r="B336" s="55"/>
      <c r="E336" s="231" t="s">
        <v>347</v>
      </c>
      <c r="F336" s="232"/>
      <c r="G336" s="232"/>
      <c r="H336" s="233"/>
      <c r="I336" s="288">
        <v>0</v>
      </c>
      <c r="J336" s="299"/>
      <c r="K336" s="146" t="s">
        <v>342</v>
      </c>
    </row>
    <row r="337" spans="1:18" ht="15" thickBot="1" x14ac:dyDescent="0.2">
      <c r="B337" s="55"/>
      <c r="K337" s="45"/>
      <c r="L337" s="48"/>
      <c r="M337" s="48"/>
      <c r="N337" s="48"/>
    </row>
    <row r="338" spans="1:18" ht="15" thickBot="1" x14ac:dyDescent="0.2">
      <c r="B338" s="58"/>
      <c r="C338" s="58"/>
      <c r="D338" s="58"/>
      <c r="E338" s="58"/>
      <c r="F338" s="262" t="s">
        <v>197</v>
      </c>
      <c r="G338" s="262"/>
      <c r="H338" s="262" t="s">
        <v>84</v>
      </c>
      <c r="I338" s="262"/>
      <c r="K338" s="45"/>
      <c r="L338" s="48"/>
      <c r="M338" s="48"/>
      <c r="N338" s="48"/>
    </row>
    <row r="339" spans="1:18" s="134" customFormat="1" ht="25" customHeight="1" thickTop="1" thickBot="1" x14ac:dyDescent="0.25">
      <c r="A339" s="141"/>
      <c r="B339" s="227" t="s">
        <v>360</v>
      </c>
      <c r="C339" s="228"/>
      <c r="D339" s="228"/>
      <c r="E339" s="332"/>
      <c r="F339" s="229">
        <f>AVERAGE(I334:J336)</f>
        <v>0</v>
      </c>
      <c r="G339" s="229"/>
      <c r="H339" s="230">
        <f>IF(AVERAGE(I334:J336)&gt;((MIN(I334:J336)+20)),MIN(I334:J336)+20,VLOOKUP(F339,'Datos Aux'!$A$15:$C$33,3,TRUE))</f>
        <v>0</v>
      </c>
      <c r="I339" s="230"/>
      <c r="J339" s="142" t="s">
        <v>86</v>
      </c>
      <c r="K339" s="57">
        <f>70/100*H339</f>
        <v>0</v>
      </c>
      <c r="L339" s="343" t="s">
        <v>357</v>
      </c>
      <c r="M339" s="344"/>
      <c r="N339" s="344"/>
      <c r="O339" s="344"/>
      <c r="P339" s="344"/>
      <c r="Q339" s="344"/>
      <c r="R339" s="344"/>
    </row>
    <row r="340" spans="1:18" ht="5" customHeight="1" thickTop="1" x14ac:dyDescent="0.15">
      <c r="B340" s="55"/>
      <c r="K340" s="45"/>
      <c r="L340" s="49"/>
      <c r="M340" s="49"/>
      <c r="N340" s="49"/>
      <c r="O340" s="49"/>
    </row>
    <row r="341" spans="1:18" ht="5" customHeight="1" x14ac:dyDescent="0.15">
      <c r="A341" s="83"/>
      <c r="B341" s="84"/>
      <c r="C341" s="84"/>
      <c r="D341" s="84"/>
      <c r="E341" s="84"/>
      <c r="F341" s="84"/>
      <c r="G341" s="84"/>
      <c r="H341" s="84"/>
      <c r="I341" s="84"/>
      <c r="J341" s="84"/>
      <c r="K341" s="52"/>
      <c r="L341" s="53"/>
      <c r="M341" s="53"/>
      <c r="N341" s="53"/>
      <c r="O341" s="53"/>
      <c r="P341" s="84"/>
      <c r="Q341" s="84"/>
      <c r="R341" s="84"/>
    </row>
    <row r="342" spans="1:18" ht="5" customHeight="1" x14ac:dyDescent="0.15">
      <c r="B342" s="55"/>
    </row>
    <row r="343" spans="1:18" s="143" customFormat="1" ht="25" customHeight="1" thickBot="1" x14ac:dyDescent="0.25">
      <c r="B343" s="339" t="s">
        <v>355</v>
      </c>
      <c r="C343" s="340"/>
      <c r="D343" s="340"/>
      <c r="E343" s="340"/>
      <c r="F343" s="340"/>
      <c r="G343" s="340"/>
      <c r="H343" s="340"/>
      <c r="I343" s="340"/>
      <c r="J343" s="340"/>
      <c r="K343" s="340"/>
      <c r="L343" s="340"/>
      <c r="M343" s="340"/>
      <c r="N343" s="340"/>
      <c r="O343" s="340"/>
      <c r="P343" s="340"/>
      <c r="Q343" s="340"/>
      <c r="R343" s="341"/>
    </row>
    <row r="344" spans="1:18" ht="17" customHeight="1" thickBot="1" x14ac:dyDescent="0.2">
      <c r="B344" s="55"/>
      <c r="E344" s="231" t="s">
        <v>345</v>
      </c>
      <c r="F344" s="232"/>
      <c r="G344" s="232"/>
      <c r="H344" s="233"/>
      <c r="I344" s="288">
        <v>0</v>
      </c>
      <c r="J344" s="299"/>
      <c r="K344" s="146" t="s">
        <v>342</v>
      </c>
    </row>
    <row r="345" spans="1:18" ht="17" customHeight="1" thickBot="1" x14ac:dyDescent="0.2">
      <c r="B345" s="55"/>
      <c r="E345" s="231" t="s">
        <v>346</v>
      </c>
      <c r="F345" s="232"/>
      <c r="G345" s="232"/>
      <c r="H345" s="233"/>
      <c r="I345" s="288">
        <v>0</v>
      </c>
      <c r="J345" s="299"/>
      <c r="K345" s="146" t="s">
        <v>342</v>
      </c>
    </row>
    <row r="346" spans="1:18" ht="17" customHeight="1" thickBot="1" x14ac:dyDescent="0.2">
      <c r="B346" s="55"/>
      <c r="E346" s="231" t="s">
        <v>347</v>
      </c>
      <c r="F346" s="232"/>
      <c r="G346" s="232"/>
      <c r="H346" s="233"/>
      <c r="I346" s="288">
        <v>0</v>
      </c>
      <c r="J346" s="299"/>
      <c r="K346" s="146" t="s">
        <v>342</v>
      </c>
    </row>
    <row r="347" spans="1:18" ht="15" thickBot="1" x14ac:dyDescent="0.2">
      <c r="B347" s="55"/>
      <c r="K347" s="45"/>
      <c r="L347" s="48"/>
      <c r="M347" s="48"/>
      <c r="N347" s="48"/>
    </row>
    <row r="348" spans="1:18" ht="15" thickBot="1" x14ac:dyDescent="0.2">
      <c r="B348" s="58"/>
      <c r="C348" s="58"/>
      <c r="D348" s="58"/>
      <c r="E348" s="58"/>
      <c r="F348" s="262" t="s">
        <v>197</v>
      </c>
      <c r="G348" s="262"/>
      <c r="H348" s="262" t="s">
        <v>84</v>
      </c>
      <c r="I348" s="262"/>
      <c r="K348" s="45"/>
      <c r="L348" s="48"/>
      <c r="M348" s="48"/>
      <c r="N348" s="48"/>
    </row>
    <row r="349" spans="1:18" s="134" customFormat="1" ht="25" customHeight="1" thickTop="1" thickBot="1" x14ac:dyDescent="0.25">
      <c r="A349" s="141"/>
      <c r="B349" s="227" t="s">
        <v>360</v>
      </c>
      <c r="C349" s="228"/>
      <c r="D349" s="228"/>
      <c r="E349" s="332"/>
      <c r="F349" s="229">
        <f>AVERAGE(I344:J346)</f>
        <v>0</v>
      </c>
      <c r="G349" s="229"/>
      <c r="H349" s="230">
        <f>IF(AVERAGE(I344:J346)&gt;((MIN(I344:J346)+20)),MIN(I344:J346)+20,VLOOKUP(F349,'Datos Aux'!$A$15:$C$33,3,TRUE))</f>
        <v>0</v>
      </c>
      <c r="I349" s="230"/>
      <c r="J349" s="142" t="s">
        <v>86</v>
      </c>
      <c r="K349" s="57">
        <f>20/100*H349</f>
        <v>0</v>
      </c>
      <c r="L349" s="343" t="s">
        <v>358</v>
      </c>
      <c r="M349" s="344"/>
      <c r="N349" s="344"/>
      <c r="O349" s="344"/>
      <c r="P349" s="344"/>
      <c r="Q349" s="344"/>
      <c r="R349" s="344"/>
    </row>
    <row r="350" spans="1:18" ht="5" customHeight="1" thickTop="1" x14ac:dyDescent="0.15">
      <c r="B350" s="55"/>
      <c r="K350" s="45"/>
      <c r="L350" s="49"/>
      <c r="M350" s="49"/>
      <c r="N350" s="49"/>
      <c r="O350" s="49"/>
    </row>
    <row r="351" spans="1:18" ht="5" customHeight="1" x14ac:dyDescent="0.15">
      <c r="A351" s="83"/>
      <c r="B351" s="84"/>
      <c r="C351" s="84"/>
      <c r="D351" s="84"/>
      <c r="E351" s="84"/>
      <c r="F351" s="84"/>
      <c r="G351" s="84"/>
      <c r="H351" s="84"/>
      <c r="I351" s="84"/>
      <c r="J351" s="84"/>
      <c r="K351" s="52"/>
      <c r="L351" s="53"/>
      <c r="M351" s="53"/>
      <c r="N351" s="53"/>
      <c r="O351" s="53"/>
      <c r="P351" s="84"/>
      <c r="Q351" s="84"/>
      <c r="R351" s="84"/>
    </row>
    <row r="352" spans="1:18" ht="5" customHeight="1" x14ac:dyDescent="0.15">
      <c r="B352" s="55"/>
    </row>
    <row r="353" spans="1:18" s="143" customFormat="1" ht="25" customHeight="1" thickBot="1" x14ac:dyDescent="0.25">
      <c r="B353" s="339" t="s">
        <v>356</v>
      </c>
      <c r="C353" s="340"/>
      <c r="D353" s="340"/>
      <c r="E353" s="340"/>
      <c r="F353" s="340"/>
      <c r="G353" s="340"/>
      <c r="H353" s="340"/>
      <c r="I353" s="340"/>
      <c r="J353" s="340"/>
      <c r="K353" s="340"/>
      <c r="L353" s="340"/>
      <c r="M353" s="340"/>
      <c r="N353" s="340"/>
      <c r="O353" s="340"/>
      <c r="P353" s="340"/>
      <c r="Q353" s="340"/>
      <c r="R353" s="341"/>
    </row>
    <row r="354" spans="1:18" ht="17" customHeight="1" thickBot="1" x14ac:dyDescent="0.2">
      <c r="B354" s="55"/>
      <c r="E354" s="231" t="s">
        <v>345</v>
      </c>
      <c r="F354" s="232"/>
      <c r="G354" s="232"/>
      <c r="H354" s="233"/>
      <c r="I354" s="288">
        <v>0</v>
      </c>
      <c r="J354" s="299"/>
      <c r="K354" s="146" t="s">
        <v>342</v>
      </c>
    </row>
    <row r="355" spans="1:18" ht="17" customHeight="1" thickBot="1" x14ac:dyDescent="0.2">
      <c r="B355" s="55"/>
      <c r="E355" s="231" t="s">
        <v>346</v>
      </c>
      <c r="F355" s="232"/>
      <c r="G355" s="232"/>
      <c r="H355" s="233"/>
      <c r="I355" s="288">
        <v>0</v>
      </c>
      <c r="J355" s="299"/>
      <c r="K355" s="146" t="s">
        <v>342</v>
      </c>
    </row>
    <row r="356" spans="1:18" ht="17" customHeight="1" thickBot="1" x14ac:dyDescent="0.2">
      <c r="B356" s="55"/>
      <c r="E356" s="231" t="s">
        <v>347</v>
      </c>
      <c r="F356" s="232"/>
      <c r="G356" s="232"/>
      <c r="H356" s="233"/>
      <c r="I356" s="288">
        <v>0</v>
      </c>
      <c r="J356" s="299"/>
      <c r="K356" s="146" t="s">
        <v>342</v>
      </c>
    </row>
    <row r="357" spans="1:18" ht="15" thickBot="1" x14ac:dyDescent="0.2">
      <c r="B357" s="55"/>
      <c r="K357" s="45"/>
      <c r="L357" s="48"/>
      <c r="M357" s="48"/>
      <c r="N357" s="48"/>
    </row>
    <row r="358" spans="1:18" ht="15" thickBot="1" x14ac:dyDescent="0.2">
      <c r="B358" s="58"/>
      <c r="C358" s="58"/>
      <c r="D358" s="58"/>
      <c r="E358" s="58"/>
      <c r="F358" s="262" t="s">
        <v>197</v>
      </c>
      <c r="G358" s="262"/>
      <c r="H358" s="262" t="s">
        <v>84</v>
      </c>
      <c r="I358" s="262"/>
      <c r="K358" s="45"/>
      <c r="L358" s="48"/>
      <c r="M358" s="48"/>
      <c r="N358" s="48"/>
    </row>
    <row r="359" spans="1:18" s="134" customFormat="1" ht="25" customHeight="1" thickTop="1" thickBot="1" x14ac:dyDescent="0.25">
      <c r="A359" s="141"/>
      <c r="B359" s="227" t="s">
        <v>360</v>
      </c>
      <c r="C359" s="228"/>
      <c r="D359" s="228"/>
      <c r="E359" s="332"/>
      <c r="F359" s="229">
        <f>AVERAGE(I354:J356)</f>
        <v>0</v>
      </c>
      <c r="G359" s="229"/>
      <c r="H359" s="230">
        <f>IF(AVERAGE(I354:J356)&gt;((MIN(I354:J356)+20)),MIN(I354:J356)+20,VLOOKUP(F359,'Datos Aux'!$A$15:$C$33,3,TRUE))</f>
        <v>0</v>
      </c>
      <c r="I359" s="230"/>
      <c r="J359" s="142" t="s">
        <v>86</v>
      </c>
      <c r="K359" s="57">
        <f>20/100*H359</f>
        <v>0</v>
      </c>
      <c r="L359" s="343" t="s">
        <v>359</v>
      </c>
      <c r="M359" s="344"/>
      <c r="N359" s="344"/>
      <c r="O359" s="344"/>
      <c r="P359" s="344"/>
      <c r="Q359" s="344"/>
      <c r="R359" s="344"/>
    </row>
    <row r="360" spans="1:18" ht="5" customHeight="1" thickTop="1" x14ac:dyDescent="0.15">
      <c r="B360" s="55"/>
      <c r="K360" s="45"/>
      <c r="L360" s="49"/>
      <c r="M360" s="49"/>
      <c r="N360" s="49"/>
      <c r="O360" s="49"/>
    </row>
    <row r="361" spans="1:18" ht="5" customHeight="1" x14ac:dyDescent="0.15">
      <c r="A361" s="83"/>
      <c r="B361" s="84"/>
      <c r="C361" s="84"/>
      <c r="D361" s="84"/>
      <c r="E361" s="84"/>
      <c r="F361" s="84"/>
      <c r="G361" s="84"/>
      <c r="H361" s="84"/>
      <c r="I361" s="84"/>
      <c r="J361" s="84"/>
      <c r="K361" s="52"/>
      <c r="L361" s="53"/>
      <c r="M361" s="53"/>
      <c r="N361" s="53"/>
      <c r="O361" s="53"/>
      <c r="P361" s="84"/>
      <c r="Q361" s="84"/>
      <c r="R361" s="84"/>
    </row>
    <row r="362" spans="1:18" ht="15" thickBot="1" x14ac:dyDescent="0.2"/>
    <row r="363" spans="1:18" x14ac:dyDescent="0.15">
      <c r="B363" s="272" t="s">
        <v>315</v>
      </c>
      <c r="C363" s="272"/>
      <c r="D363" s="272"/>
      <c r="E363" s="272"/>
      <c r="F363" s="272"/>
      <c r="G363" s="272"/>
      <c r="H363" s="342">
        <f>K339+K349+K359</f>
        <v>0</v>
      </c>
      <c r="I363" s="211"/>
    </row>
    <row r="364" spans="1:18" x14ac:dyDescent="0.15">
      <c r="B364" s="273"/>
      <c r="C364" s="273"/>
      <c r="D364" s="273"/>
      <c r="E364" s="273"/>
      <c r="F364" s="273"/>
      <c r="G364" s="273"/>
      <c r="H364" s="212"/>
      <c r="I364" s="212"/>
    </row>
    <row r="365" spans="1:18" ht="15" thickBot="1" x14ac:dyDescent="0.2">
      <c r="B365" s="274"/>
      <c r="C365" s="274"/>
      <c r="D365" s="274"/>
      <c r="E365" s="274"/>
      <c r="F365" s="274"/>
      <c r="G365" s="274"/>
      <c r="H365" s="213"/>
      <c r="I365" s="213"/>
    </row>
    <row r="373" spans="2:2" x14ac:dyDescent="0.15">
      <c r="B373" s="55"/>
    </row>
    <row r="374" spans="2:2" x14ac:dyDescent="0.15">
      <c r="B374" s="55"/>
    </row>
    <row r="375" spans="2:2" x14ac:dyDescent="0.15">
      <c r="B375" s="55"/>
    </row>
  </sheetData>
  <mergeCells count="120">
    <mergeCell ref="I356:J356"/>
    <mergeCell ref="B339:E339"/>
    <mergeCell ref="B349:E349"/>
    <mergeCell ref="E334:H334"/>
    <mergeCell ref="I334:J334"/>
    <mergeCell ref="E335:H335"/>
    <mergeCell ref="I335:J335"/>
    <mergeCell ref="E336:H336"/>
    <mergeCell ref="I336:J336"/>
    <mergeCell ref="E344:H344"/>
    <mergeCell ref="I344:J344"/>
    <mergeCell ref="E345:H345"/>
    <mergeCell ref="I345:J345"/>
    <mergeCell ref="F338:G338"/>
    <mergeCell ref="H338:I338"/>
    <mergeCell ref="F339:G339"/>
    <mergeCell ref="B7:R7"/>
    <mergeCell ref="A9:C9"/>
    <mergeCell ref="E9:F9"/>
    <mergeCell ref="I9:J9"/>
    <mergeCell ref="O9:P9"/>
    <mergeCell ref="A12:D12"/>
    <mergeCell ref="B1:R1"/>
    <mergeCell ref="N2:O2"/>
    <mergeCell ref="P2:Q2"/>
    <mergeCell ref="B3:Q3"/>
    <mergeCell ref="B4:R4"/>
    <mergeCell ref="B5:R5"/>
    <mergeCell ref="A63:C63"/>
    <mergeCell ref="E63:F63"/>
    <mergeCell ref="I63:J63"/>
    <mergeCell ref="O63:P63"/>
    <mergeCell ref="A66:D66"/>
    <mergeCell ref="A67:D67"/>
    <mergeCell ref="A13:D13"/>
    <mergeCell ref="A14:D14"/>
    <mergeCell ref="B16:G16"/>
    <mergeCell ref="B17:I20"/>
    <mergeCell ref="B22:H22"/>
    <mergeCell ref="B23:R23"/>
    <mergeCell ref="B25:H25"/>
    <mergeCell ref="A68:D68"/>
    <mergeCell ref="B70:G70"/>
    <mergeCell ref="B71:I74"/>
    <mergeCell ref="B76:H76"/>
    <mergeCell ref="B77:R77"/>
    <mergeCell ref="A117:C117"/>
    <mergeCell ref="E117:F117"/>
    <mergeCell ref="I117:J117"/>
    <mergeCell ref="O117:P117"/>
    <mergeCell ref="B79:H79"/>
    <mergeCell ref="B131:R131"/>
    <mergeCell ref="A171:C171"/>
    <mergeCell ref="E171:F171"/>
    <mergeCell ref="I171:J171"/>
    <mergeCell ref="O171:P171"/>
    <mergeCell ref="A174:D174"/>
    <mergeCell ref="A120:D120"/>
    <mergeCell ref="A121:D121"/>
    <mergeCell ref="A122:D122"/>
    <mergeCell ref="B124:G124"/>
    <mergeCell ref="B125:I128"/>
    <mergeCell ref="B130:H130"/>
    <mergeCell ref="B133:H133"/>
    <mergeCell ref="A225:C225"/>
    <mergeCell ref="E225:F225"/>
    <mergeCell ref="I225:J225"/>
    <mergeCell ref="O225:P225"/>
    <mergeCell ref="A228:D228"/>
    <mergeCell ref="A229:D229"/>
    <mergeCell ref="A175:D175"/>
    <mergeCell ref="A176:D176"/>
    <mergeCell ref="B178:G178"/>
    <mergeCell ref="B179:I182"/>
    <mergeCell ref="B184:H184"/>
    <mergeCell ref="B185:R185"/>
    <mergeCell ref="B187:H187"/>
    <mergeCell ref="A230:D230"/>
    <mergeCell ref="B232:G232"/>
    <mergeCell ref="B233:I236"/>
    <mergeCell ref="B238:H238"/>
    <mergeCell ref="B239:R239"/>
    <mergeCell ref="A279:C279"/>
    <mergeCell ref="E279:F279"/>
    <mergeCell ref="I279:J279"/>
    <mergeCell ref="O279:P279"/>
    <mergeCell ref="B241:H241"/>
    <mergeCell ref="A282:D282"/>
    <mergeCell ref="A283:D283"/>
    <mergeCell ref="A284:D284"/>
    <mergeCell ref="B286:G286"/>
    <mergeCell ref="B287:I290"/>
    <mergeCell ref="B292:H292"/>
    <mergeCell ref="B293:R293"/>
    <mergeCell ref="B333:R333"/>
    <mergeCell ref="B295:H295"/>
    <mergeCell ref="B363:G365"/>
    <mergeCell ref="H363:I365"/>
    <mergeCell ref="B343:R343"/>
    <mergeCell ref="F348:G348"/>
    <mergeCell ref="H348:I348"/>
    <mergeCell ref="F349:G349"/>
    <mergeCell ref="H349:I349"/>
    <mergeCell ref="L339:R339"/>
    <mergeCell ref="L349:R349"/>
    <mergeCell ref="L359:R359"/>
    <mergeCell ref="B359:E359"/>
    <mergeCell ref="H339:I339"/>
    <mergeCell ref="F358:G358"/>
    <mergeCell ref="H358:I358"/>
    <mergeCell ref="F359:G359"/>
    <mergeCell ref="H359:I359"/>
    <mergeCell ref="B353:R353"/>
    <mergeCell ref="E346:H346"/>
    <mergeCell ref="I346:J346"/>
    <mergeCell ref="E354:H354"/>
    <mergeCell ref="I354:J354"/>
    <mergeCell ref="E355:H355"/>
    <mergeCell ref="I355:J355"/>
    <mergeCell ref="E356:H356"/>
  </mergeCells>
  <conditionalFormatting sqref="H339">
    <cfRule type="cellIs" dxfId="19" priority="86" operator="between">
      <formula>80.1</formula>
      <formula>100</formula>
    </cfRule>
    <cfRule type="cellIs" dxfId="18" priority="87" operator="between">
      <formula>60.1</formula>
      <formula>80</formula>
    </cfRule>
    <cfRule type="cellIs" dxfId="17" priority="88" operator="between">
      <formula>40</formula>
      <formula>60</formula>
    </cfRule>
    <cfRule type="cellIs" dxfId="16" priority="89" operator="between">
      <formula>15</formula>
      <formula>39.9</formula>
    </cfRule>
    <cfRule type="cellIs" dxfId="15" priority="90" operator="between">
      <formula>0</formula>
      <formula>14.9</formula>
    </cfRule>
  </conditionalFormatting>
  <conditionalFormatting sqref="H349">
    <cfRule type="cellIs" dxfId="14" priority="1" operator="between">
      <formula>80.1</formula>
      <formula>100</formula>
    </cfRule>
    <cfRule type="cellIs" dxfId="13" priority="2" operator="between">
      <formula>60.1</formula>
      <formula>80</formula>
    </cfRule>
    <cfRule type="cellIs" dxfId="12" priority="3" operator="between">
      <formula>40</formula>
      <formula>60</formula>
    </cfRule>
    <cfRule type="cellIs" dxfId="11" priority="4" operator="between">
      <formula>15</formula>
      <formula>39.9</formula>
    </cfRule>
    <cfRule type="cellIs" dxfId="10" priority="5" operator="between">
      <formula>0</formula>
      <formula>14.9</formula>
    </cfRule>
  </conditionalFormatting>
  <conditionalFormatting sqref="H359">
    <cfRule type="cellIs" dxfId="9" priority="46" operator="between">
      <formula>80.1</formula>
      <formula>100</formula>
    </cfRule>
    <cfRule type="cellIs" dxfId="8" priority="47" operator="between">
      <formula>60.1</formula>
      <formula>80</formula>
    </cfRule>
    <cfRule type="cellIs" dxfId="7" priority="48" operator="between">
      <formula>40</formula>
      <formula>60</formula>
    </cfRule>
    <cfRule type="cellIs" dxfId="6" priority="49" operator="between">
      <formula>15</formula>
      <formula>39.9</formula>
    </cfRule>
    <cfRule type="cellIs" dxfId="5" priority="50" operator="between">
      <formula>0</formula>
      <formula>14.9</formula>
    </cfRule>
  </conditionalFormatting>
  <dataValidations count="3">
    <dataValidation type="list" allowBlank="1" showInputMessage="1" showErrorMessage="1" promptTitle="Tipo" prompt="Seleccione de esta lista el tipo de indicador que presenta" sqref="E9 E63 E117 E171 E225 E279" xr:uid="{35C9758D-582F-4CE0-B7C7-64BA66B3F22B}">
      <formula1>$T$12:$T$13</formula1>
    </dataValidation>
    <dataValidation type="list" allowBlank="1" showInputMessage="1" showErrorMessage="1" sqref="O9:P9 O63:P63 O117:P117 O171:P171 O225:P225 O279:P279" xr:uid="{AECBF570-E0B0-43B6-8223-9DF00CFAB6CC}">
      <formula1>IF(E9=$T$12,$W$12,$V$12:$V$16)</formula1>
    </dataValidation>
    <dataValidation allowBlank="1" showInputMessage="1" showErrorMessage="1" promptTitle="Aclaración" prompt="En ningún caso el valor final asignado al factor superará en 20 puntos porcentuales más el atributo peor evaluado." sqref="H339:I339 H359:I359 H349:I349" xr:uid="{88EF7703-AFF7-4430-A40C-4D5A5F0DB5E9}"/>
  </dataValidation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E125-06E2-4339-9DA4-99BD0C19E758}">
  <dimension ref="A1:W358"/>
  <sheetViews>
    <sheetView topLeftCell="A193" zoomScale="115" zoomScaleNormal="115" workbookViewId="0">
      <selection activeCell="L325" sqref="L325:O325"/>
    </sheetView>
  </sheetViews>
  <sheetFormatPr baseColWidth="10" defaultColWidth="11.5" defaultRowHeight="14" x14ac:dyDescent="0.15"/>
  <cols>
    <col min="1" max="1" width="3.33203125" style="77" customWidth="1"/>
    <col min="2" max="2" width="7.6640625" style="68" customWidth="1"/>
    <col min="3" max="17" width="7.6640625" style="55" customWidth="1"/>
    <col min="18" max="19" width="8.6640625" style="55" customWidth="1"/>
    <col min="20" max="23" width="8.6640625" style="55" hidden="1" customWidth="1"/>
    <col min="24" max="16384" width="11.5" style="55"/>
  </cols>
  <sheetData>
    <row r="1" spans="1:23" ht="41.25" customHeight="1" thickTop="1" x14ac:dyDescent="0.15">
      <c r="B1" s="202" t="s">
        <v>198</v>
      </c>
      <c r="C1" s="203"/>
      <c r="D1" s="203"/>
      <c r="E1" s="203"/>
      <c r="F1" s="203"/>
      <c r="G1" s="203"/>
      <c r="H1" s="203"/>
      <c r="I1" s="203"/>
      <c r="J1" s="203"/>
      <c r="K1" s="203"/>
      <c r="L1" s="203"/>
      <c r="M1" s="203"/>
      <c r="N1" s="203"/>
      <c r="O1" s="203"/>
      <c r="P1" s="203"/>
      <c r="Q1" s="203"/>
      <c r="R1" s="204"/>
    </row>
    <row r="2" spans="1:23" s="78" customFormat="1" ht="12" customHeight="1" x14ac:dyDescent="0.15">
      <c r="B2" s="145" t="s">
        <v>72</v>
      </c>
      <c r="C2" s="61">
        <v>3</v>
      </c>
      <c r="D2" s="62"/>
      <c r="E2" s="62"/>
      <c r="F2" s="62"/>
      <c r="G2" s="62"/>
      <c r="H2" s="62"/>
      <c r="I2" s="62"/>
      <c r="J2" s="62"/>
      <c r="K2" s="62"/>
      <c r="L2" s="62"/>
      <c r="M2" s="62" t="s">
        <v>73</v>
      </c>
      <c r="N2" s="246">
        <f ca="1">TODAY()</f>
        <v>45673</v>
      </c>
      <c r="O2" s="247"/>
      <c r="P2" s="247"/>
      <c r="Q2" s="247"/>
      <c r="R2" s="63"/>
    </row>
    <row r="3" spans="1:23" ht="5" customHeight="1" x14ac:dyDescent="0.15">
      <c r="B3" s="333"/>
      <c r="C3" s="309"/>
      <c r="D3" s="309"/>
      <c r="E3" s="309"/>
      <c r="F3" s="309"/>
      <c r="G3" s="309"/>
      <c r="H3" s="309"/>
      <c r="I3" s="309"/>
      <c r="J3" s="309"/>
      <c r="K3" s="309"/>
      <c r="L3" s="309"/>
      <c r="M3" s="309"/>
      <c r="N3" s="309"/>
      <c r="O3" s="309"/>
      <c r="P3" s="309"/>
      <c r="Q3" s="309"/>
      <c r="R3" s="79"/>
    </row>
    <row r="4" spans="1:23" s="81" customFormat="1" ht="17.25" customHeight="1" x14ac:dyDescent="0.15">
      <c r="A4" s="80"/>
      <c r="B4" s="300" t="s">
        <v>217</v>
      </c>
      <c r="C4" s="334"/>
      <c r="D4" s="334"/>
      <c r="E4" s="334"/>
      <c r="F4" s="334"/>
      <c r="G4" s="334"/>
      <c r="H4" s="334"/>
      <c r="I4" s="334"/>
      <c r="J4" s="334"/>
      <c r="K4" s="334"/>
      <c r="L4" s="334"/>
      <c r="M4" s="334"/>
      <c r="N4" s="334"/>
      <c r="O4" s="334"/>
      <c r="P4" s="334"/>
      <c r="Q4" s="334"/>
      <c r="R4" s="335"/>
    </row>
    <row r="5" spans="1:23" ht="44.25" customHeight="1" x14ac:dyDescent="0.15">
      <c r="B5" s="336" t="s">
        <v>216</v>
      </c>
      <c r="C5" s="337"/>
      <c r="D5" s="337"/>
      <c r="E5" s="337"/>
      <c r="F5" s="337"/>
      <c r="G5" s="337"/>
      <c r="H5" s="337"/>
      <c r="I5" s="337"/>
      <c r="J5" s="337"/>
      <c r="K5" s="337"/>
      <c r="L5" s="337"/>
      <c r="M5" s="337"/>
      <c r="N5" s="337"/>
      <c r="O5" s="337"/>
      <c r="P5" s="337"/>
      <c r="Q5" s="337"/>
      <c r="R5" s="338"/>
    </row>
    <row r="6" spans="1:23" ht="5" customHeight="1" x14ac:dyDescent="0.15"/>
    <row r="7" spans="1:23" ht="71.25" customHeight="1" x14ac:dyDescent="0.15">
      <c r="A7" s="55"/>
      <c r="B7" s="329" t="s">
        <v>279</v>
      </c>
      <c r="C7" s="329"/>
      <c r="D7" s="329"/>
      <c r="E7" s="329"/>
      <c r="F7" s="329"/>
      <c r="G7" s="329"/>
      <c r="H7" s="329"/>
      <c r="I7" s="329"/>
      <c r="J7" s="329"/>
      <c r="K7" s="329"/>
      <c r="L7" s="329"/>
      <c r="M7" s="329"/>
      <c r="N7" s="329"/>
      <c r="O7" s="329"/>
      <c r="P7" s="329"/>
      <c r="Q7" s="329"/>
      <c r="R7" s="329"/>
    </row>
    <row r="8" spans="1:23" ht="5" customHeight="1" thickBot="1" x14ac:dyDescent="0.2">
      <c r="B8" s="82"/>
      <c r="C8" s="82"/>
      <c r="D8" s="82"/>
      <c r="E8" s="82"/>
      <c r="F8" s="82"/>
      <c r="G8" s="82"/>
    </row>
    <row r="9" spans="1:23" ht="20" customHeight="1" thickBot="1" x14ac:dyDescent="0.2">
      <c r="A9" s="320" t="s">
        <v>6</v>
      </c>
      <c r="B9" s="321"/>
      <c r="C9" s="321"/>
      <c r="D9" s="75" t="s">
        <v>201</v>
      </c>
      <c r="E9" s="347" t="s">
        <v>284</v>
      </c>
      <c r="F9" s="348"/>
      <c r="G9" s="131"/>
      <c r="H9" s="75"/>
      <c r="I9" s="324"/>
      <c r="J9" s="324"/>
      <c r="K9" s="131"/>
      <c r="L9" s="75"/>
      <c r="M9" s="85" t="s">
        <v>202</v>
      </c>
      <c r="N9" s="132">
        <v>3</v>
      </c>
      <c r="O9" s="349" t="s">
        <v>203</v>
      </c>
      <c r="P9" s="350"/>
      <c r="Q9" s="75"/>
      <c r="R9" s="76"/>
    </row>
    <row r="10" spans="1:23" ht="5" customHeight="1" thickBot="1" x14ac:dyDescent="0.2">
      <c r="B10" s="55"/>
    </row>
    <row r="11" spans="1:23" ht="20" customHeight="1" thickBot="1" x14ac:dyDescent="0.2">
      <c r="B11" s="55"/>
      <c r="E11" s="86" t="s">
        <v>57</v>
      </c>
      <c r="F11" s="86" t="s">
        <v>58</v>
      </c>
      <c r="G11" s="86" t="s">
        <v>59</v>
      </c>
      <c r="H11" s="86" t="s">
        <v>60</v>
      </c>
      <c r="I11" s="86" t="s">
        <v>61</v>
      </c>
    </row>
    <row r="12" spans="1:23" ht="20" customHeight="1" x14ac:dyDescent="0.15">
      <c r="A12" s="327" t="s">
        <v>7</v>
      </c>
      <c r="B12" s="327"/>
      <c r="C12" s="327"/>
      <c r="D12" s="327"/>
      <c r="E12" s="88">
        <v>3</v>
      </c>
      <c r="F12" s="88">
        <v>5.5</v>
      </c>
      <c r="G12" s="88">
        <v>3</v>
      </c>
      <c r="H12" s="88">
        <v>3</v>
      </c>
      <c r="I12" s="88">
        <v>4</v>
      </c>
      <c r="T12" s="47" t="s">
        <v>311</v>
      </c>
      <c r="V12" s="47" t="s">
        <v>209</v>
      </c>
      <c r="W12" s="47" t="s">
        <v>313</v>
      </c>
    </row>
    <row r="13" spans="1:23" ht="20" customHeight="1" x14ac:dyDescent="0.15">
      <c r="A13" s="328" t="s">
        <v>8</v>
      </c>
      <c r="B13" s="328"/>
      <c r="C13" s="328"/>
      <c r="D13" s="328"/>
      <c r="E13" s="89">
        <v>5</v>
      </c>
      <c r="F13" s="89">
        <v>4</v>
      </c>
      <c r="G13" s="89">
        <v>5</v>
      </c>
      <c r="H13" s="89">
        <v>5</v>
      </c>
      <c r="I13" s="89">
        <v>5</v>
      </c>
      <c r="T13" s="47" t="s">
        <v>312</v>
      </c>
      <c r="V13" s="47" t="s">
        <v>208</v>
      </c>
      <c r="W13" s="29"/>
    </row>
    <row r="14" spans="1:23" ht="20" customHeight="1" thickBot="1" x14ac:dyDescent="0.2">
      <c r="A14" s="301" t="s">
        <v>9</v>
      </c>
      <c r="B14" s="301"/>
      <c r="C14" s="301"/>
      <c r="D14" s="301"/>
      <c r="E14" s="90">
        <v>2</v>
      </c>
      <c r="F14" s="90">
        <v>2</v>
      </c>
      <c r="G14" s="90">
        <v>10</v>
      </c>
      <c r="H14" s="90">
        <v>2</v>
      </c>
      <c r="I14" s="90">
        <v>3</v>
      </c>
      <c r="V14" s="47" t="s">
        <v>205</v>
      </c>
      <c r="W14" s="29"/>
    </row>
    <row r="15" spans="1:23" ht="5" customHeight="1" thickBot="1" x14ac:dyDescent="0.2">
      <c r="B15" s="55"/>
      <c r="V15" s="47" t="s">
        <v>207</v>
      </c>
      <c r="W15" s="29"/>
    </row>
    <row r="16" spans="1:23" ht="20" customHeight="1" thickBot="1" x14ac:dyDescent="0.2">
      <c r="B16" s="302" t="s">
        <v>11</v>
      </c>
      <c r="C16" s="303"/>
      <c r="D16" s="303"/>
      <c r="E16" s="303"/>
      <c r="F16" s="303"/>
      <c r="G16" s="304"/>
      <c r="V16" s="47" t="s">
        <v>206</v>
      </c>
      <c r="W16" s="29"/>
    </row>
    <row r="17" spans="2:20" ht="20" customHeight="1" x14ac:dyDescent="0.15">
      <c r="B17" s="305"/>
      <c r="C17" s="306"/>
      <c r="D17" s="306"/>
      <c r="E17" s="306"/>
      <c r="F17" s="306"/>
      <c r="G17" s="306"/>
      <c r="H17" s="306"/>
      <c r="I17" s="307"/>
    </row>
    <row r="18" spans="2:20" ht="20" customHeight="1" x14ac:dyDescent="0.15">
      <c r="B18" s="308"/>
      <c r="C18" s="309"/>
      <c r="D18" s="309"/>
      <c r="E18" s="309"/>
      <c r="F18" s="309"/>
      <c r="G18" s="309"/>
      <c r="H18" s="309"/>
      <c r="I18" s="310"/>
    </row>
    <row r="19" spans="2:20" ht="20" customHeight="1" x14ac:dyDescent="0.2">
      <c r="B19" s="308"/>
      <c r="C19" s="309"/>
      <c r="D19" s="309"/>
      <c r="E19" s="309"/>
      <c r="F19" s="309"/>
      <c r="G19" s="309"/>
      <c r="H19" s="309"/>
      <c r="I19" s="310"/>
      <c r="T19" s="54"/>
    </row>
    <row r="20" spans="2:20" ht="20" customHeight="1" thickBot="1" x14ac:dyDescent="0.2">
      <c r="B20" s="311"/>
      <c r="C20" s="312"/>
      <c r="D20" s="312"/>
      <c r="E20" s="312"/>
      <c r="F20" s="312"/>
      <c r="G20" s="312"/>
      <c r="H20" s="312"/>
      <c r="I20" s="313"/>
    </row>
    <row r="21" spans="2:20" ht="5" customHeight="1" thickBot="1" x14ac:dyDescent="0.2">
      <c r="B21" s="87"/>
      <c r="C21" s="87"/>
      <c r="D21" s="87"/>
      <c r="E21" s="87"/>
      <c r="F21" s="87"/>
      <c r="G21" s="87"/>
      <c r="H21" s="87"/>
      <c r="I21" s="87"/>
    </row>
    <row r="22" spans="2:20" ht="20" customHeight="1" thickBot="1" x14ac:dyDescent="0.2">
      <c r="B22" s="314" t="s">
        <v>10</v>
      </c>
      <c r="C22" s="315"/>
      <c r="D22" s="315"/>
      <c r="E22" s="315"/>
      <c r="F22" s="315"/>
      <c r="G22" s="315"/>
      <c r="H22" s="316"/>
    </row>
    <row r="23" spans="2:20" ht="60" customHeight="1" thickBot="1" x14ac:dyDescent="0.2">
      <c r="B23" s="317"/>
      <c r="C23" s="318"/>
      <c r="D23" s="318"/>
      <c r="E23" s="318"/>
      <c r="F23" s="318"/>
      <c r="G23" s="318"/>
      <c r="H23" s="318"/>
      <c r="I23" s="318"/>
      <c r="J23" s="318"/>
      <c r="K23" s="318"/>
      <c r="L23" s="318"/>
      <c r="M23" s="318"/>
      <c r="N23" s="318"/>
      <c r="O23" s="318"/>
      <c r="P23" s="318"/>
      <c r="Q23" s="318"/>
      <c r="R23" s="319"/>
    </row>
    <row r="24" spans="2:20" ht="5" customHeight="1" thickBot="1" x14ac:dyDescent="0.2"/>
    <row r="25" spans="2:20" ht="15" customHeight="1" thickBot="1" x14ac:dyDescent="0.2">
      <c r="B25" s="302" t="s">
        <v>280</v>
      </c>
      <c r="C25" s="303"/>
      <c r="D25" s="303"/>
      <c r="E25" s="303"/>
      <c r="F25" s="303"/>
      <c r="G25" s="303"/>
      <c r="H25" s="304"/>
    </row>
    <row r="26" spans="2:20" ht="15" customHeight="1" x14ac:dyDescent="0.15">
      <c r="B26" s="124"/>
      <c r="C26" s="113"/>
      <c r="D26" s="113"/>
      <c r="E26" s="113"/>
      <c r="F26" s="113"/>
      <c r="G26" s="113"/>
      <c r="H26" s="113"/>
      <c r="I26" s="113"/>
      <c r="J26" s="113"/>
      <c r="K26" s="113"/>
      <c r="L26" s="113"/>
      <c r="M26" s="113"/>
      <c r="N26" s="113"/>
      <c r="O26" s="113"/>
      <c r="P26" s="113"/>
      <c r="Q26" s="113"/>
      <c r="R26" s="114"/>
    </row>
    <row r="27" spans="2:20" ht="15" customHeight="1" x14ac:dyDescent="0.15">
      <c r="B27" s="125"/>
      <c r="R27" s="126"/>
    </row>
    <row r="28" spans="2:20" ht="15" customHeight="1" x14ac:dyDescent="0.15">
      <c r="B28" s="125"/>
      <c r="R28" s="126"/>
    </row>
    <row r="29" spans="2:20" ht="15" customHeight="1" x14ac:dyDescent="0.15">
      <c r="B29" s="125"/>
      <c r="R29" s="126"/>
    </row>
    <row r="30" spans="2:20" ht="15" customHeight="1" x14ac:dyDescent="0.15">
      <c r="B30" s="125"/>
      <c r="R30" s="126"/>
    </row>
    <row r="31" spans="2:20" ht="15" customHeight="1" x14ac:dyDescent="0.15">
      <c r="B31" s="125"/>
      <c r="R31" s="126"/>
    </row>
    <row r="32" spans="2:20" ht="15" customHeight="1" x14ac:dyDescent="0.15">
      <c r="B32" s="125"/>
      <c r="R32" s="126"/>
    </row>
    <row r="33" spans="2:18" ht="15" customHeight="1" x14ac:dyDescent="0.15">
      <c r="B33" s="125"/>
      <c r="R33" s="126"/>
    </row>
    <row r="34" spans="2:18" ht="15" customHeight="1" x14ac:dyDescent="0.15">
      <c r="B34" s="125"/>
      <c r="R34" s="126"/>
    </row>
    <row r="35" spans="2:18" ht="15" customHeight="1" x14ac:dyDescent="0.15">
      <c r="B35" s="125"/>
      <c r="R35" s="126"/>
    </row>
    <row r="36" spans="2:18" ht="15" customHeight="1" x14ac:dyDescent="0.15">
      <c r="B36" s="125"/>
      <c r="R36" s="126"/>
    </row>
    <row r="37" spans="2:18" ht="15" customHeight="1" x14ac:dyDescent="0.15">
      <c r="B37" s="125"/>
      <c r="R37" s="126"/>
    </row>
    <row r="38" spans="2:18" ht="15" customHeight="1" x14ac:dyDescent="0.15">
      <c r="B38" s="125"/>
      <c r="R38" s="126"/>
    </row>
    <row r="39" spans="2:18" ht="15" customHeight="1" x14ac:dyDescent="0.15">
      <c r="B39" s="125"/>
      <c r="R39" s="126"/>
    </row>
    <row r="40" spans="2:18" ht="15" customHeight="1" x14ac:dyDescent="0.15">
      <c r="B40" s="125"/>
      <c r="R40" s="126"/>
    </row>
    <row r="41" spans="2:18" ht="15" customHeight="1" x14ac:dyDescent="0.15">
      <c r="B41" s="125"/>
      <c r="R41" s="126"/>
    </row>
    <row r="42" spans="2:18" ht="15" customHeight="1" x14ac:dyDescent="0.15">
      <c r="B42" s="125"/>
      <c r="R42" s="126"/>
    </row>
    <row r="43" spans="2:18" ht="15" customHeight="1" x14ac:dyDescent="0.15">
      <c r="B43" s="125"/>
      <c r="R43" s="126"/>
    </row>
    <row r="44" spans="2:18" ht="15" customHeight="1" x14ac:dyDescent="0.15">
      <c r="B44" s="125"/>
      <c r="R44" s="126"/>
    </row>
    <row r="45" spans="2:18" ht="15" customHeight="1" x14ac:dyDescent="0.15">
      <c r="B45" s="125"/>
      <c r="R45" s="126"/>
    </row>
    <row r="46" spans="2:18" ht="15" customHeight="1" x14ac:dyDescent="0.15">
      <c r="B46" s="125"/>
      <c r="R46" s="126"/>
    </row>
    <row r="47" spans="2:18" ht="15" customHeight="1" x14ac:dyDescent="0.15">
      <c r="B47" s="125"/>
      <c r="R47" s="126"/>
    </row>
    <row r="48" spans="2:18" ht="15" customHeight="1" x14ac:dyDescent="0.15">
      <c r="B48" s="125"/>
      <c r="R48" s="126"/>
    </row>
    <row r="49" spans="1:18" ht="15" customHeight="1" x14ac:dyDescent="0.15">
      <c r="B49" s="125"/>
      <c r="R49" s="126"/>
    </row>
    <row r="50" spans="1:18" ht="15" customHeight="1" x14ac:dyDescent="0.15">
      <c r="B50" s="125"/>
      <c r="R50" s="126"/>
    </row>
    <row r="51" spans="1:18" ht="15" customHeight="1" x14ac:dyDescent="0.15">
      <c r="B51" s="125"/>
      <c r="R51" s="126"/>
    </row>
    <row r="52" spans="1:18" ht="15" customHeight="1" x14ac:dyDescent="0.15">
      <c r="B52" s="125"/>
      <c r="R52" s="126"/>
    </row>
    <row r="53" spans="1:18" ht="15" customHeight="1" x14ac:dyDescent="0.15">
      <c r="B53" s="125"/>
      <c r="R53" s="126"/>
    </row>
    <row r="54" spans="1:18" ht="15" customHeight="1" x14ac:dyDescent="0.15">
      <c r="B54" s="125"/>
      <c r="R54" s="126"/>
    </row>
    <row r="55" spans="1:18" ht="15" customHeight="1" x14ac:dyDescent="0.15">
      <c r="B55" s="125"/>
      <c r="R55" s="126"/>
    </row>
    <row r="56" spans="1:18" ht="15" customHeight="1" x14ac:dyDescent="0.15">
      <c r="B56" s="125"/>
      <c r="R56" s="126"/>
    </row>
    <row r="57" spans="1:18" ht="15" customHeight="1" x14ac:dyDescent="0.15">
      <c r="B57" s="125"/>
      <c r="R57" s="126"/>
    </row>
    <row r="58" spans="1:18" ht="15" customHeight="1" x14ac:dyDescent="0.15">
      <c r="B58" s="125"/>
      <c r="R58" s="126"/>
    </row>
    <row r="59" spans="1:18" ht="15" customHeight="1" thickBot="1" x14ac:dyDescent="0.2">
      <c r="B59" s="127"/>
      <c r="C59" s="128"/>
      <c r="D59" s="128"/>
      <c r="E59" s="128"/>
      <c r="F59" s="128"/>
      <c r="G59" s="128"/>
      <c r="H59" s="128"/>
      <c r="I59" s="128"/>
      <c r="J59" s="128"/>
      <c r="K59" s="128"/>
      <c r="L59" s="128"/>
      <c r="M59" s="128"/>
      <c r="N59" s="128"/>
      <c r="O59" s="128"/>
      <c r="P59" s="128"/>
      <c r="Q59" s="128"/>
      <c r="R59" s="129"/>
    </row>
    <row r="60" spans="1:18" ht="5" customHeight="1" thickBot="1" x14ac:dyDescent="0.2"/>
    <row r="61" spans="1:18" ht="20" customHeight="1" thickBot="1" x14ac:dyDescent="0.2">
      <c r="A61" s="320" t="s">
        <v>12</v>
      </c>
      <c r="B61" s="321"/>
      <c r="C61" s="321"/>
      <c r="D61" s="75" t="s">
        <v>201</v>
      </c>
      <c r="E61" s="347" t="s">
        <v>284</v>
      </c>
      <c r="F61" s="348"/>
      <c r="G61" s="131"/>
      <c r="H61" s="75"/>
      <c r="I61" s="324"/>
      <c r="J61" s="324"/>
      <c r="K61" s="131"/>
      <c r="L61" s="75"/>
      <c r="M61" s="85" t="s">
        <v>202</v>
      </c>
      <c r="N61" s="132">
        <v>3</v>
      </c>
      <c r="O61" s="349" t="s">
        <v>203</v>
      </c>
      <c r="P61" s="350"/>
      <c r="Q61" s="75"/>
      <c r="R61" s="76"/>
    </row>
    <row r="62" spans="1:18" ht="5" customHeight="1" thickBot="1" x14ac:dyDescent="0.2">
      <c r="B62" s="55"/>
    </row>
    <row r="63" spans="1:18" ht="20" customHeight="1" thickBot="1" x14ac:dyDescent="0.2">
      <c r="B63" s="55"/>
      <c r="E63" s="86" t="s">
        <v>57</v>
      </c>
      <c r="F63" s="86" t="s">
        <v>58</v>
      </c>
      <c r="G63" s="86" t="s">
        <v>59</v>
      </c>
      <c r="H63" s="86" t="s">
        <v>60</v>
      </c>
      <c r="I63" s="86" t="s">
        <v>61</v>
      </c>
    </row>
    <row r="64" spans="1:18" ht="20" customHeight="1" x14ac:dyDescent="0.15">
      <c r="A64" s="327" t="s">
        <v>7</v>
      </c>
      <c r="B64" s="327"/>
      <c r="C64" s="327"/>
      <c r="D64" s="327"/>
      <c r="E64" s="88">
        <v>6</v>
      </c>
      <c r="F64" s="88">
        <v>5.5</v>
      </c>
      <c r="G64" s="88">
        <v>5</v>
      </c>
      <c r="H64" s="88">
        <v>6</v>
      </c>
      <c r="I64" s="88">
        <v>3</v>
      </c>
    </row>
    <row r="65" spans="1:20" ht="20" customHeight="1" x14ac:dyDescent="0.15">
      <c r="A65" s="328" t="s">
        <v>8</v>
      </c>
      <c r="B65" s="328"/>
      <c r="C65" s="328"/>
      <c r="D65" s="328"/>
      <c r="E65" s="89">
        <v>5</v>
      </c>
      <c r="F65" s="89">
        <v>5</v>
      </c>
      <c r="G65" s="89">
        <v>7</v>
      </c>
      <c r="H65" s="89">
        <v>2</v>
      </c>
      <c r="I65" s="89">
        <v>7</v>
      </c>
    </row>
    <row r="66" spans="1:20" ht="20" customHeight="1" thickBot="1" x14ac:dyDescent="0.2">
      <c r="A66" s="301" t="s">
        <v>9</v>
      </c>
      <c r="B66" s="301"/>
      <c r="C66" s="301"/>
      <c r="D66" s="301"/>
      <c r="E66" s="90">
        <v>4</v>
      </c>
      <c r="F66" s="90">
        <v>1</v>
      </c>
      <c r="G66" s="90">
        <v>5</v>
      </c>
      <c r="H66" s="90">
        <v>3</v>
      </c>
      <c r="I66" s="90">
        <v>4</v>
      </c>
    </row>
    <row r="67" spans="1:20" ht="5" customHeight="1" thickBot="1" x14ac:dyDescent="0.2">
      <c r="B67" s="55"/>
    </row>
    <row r="68" spans="1:20" ht="20" customHeight="1" thickBot="1" x14ac:dyDescent="0.2">
      <c r="B68" s="302" t="s">
        <v>11</v>
      </c>
      <c r="C68" s="303"/>
      <c r="D68" s="303"/>
      <c r="E68" s="303"/>
      <c r="F68" s="303"/>
      <c r="G68" s="304"/>
    </row>
    <row r="69" spans="1:20" ht="20" customHeight="1" x14ac:dyDescent="0.15">
      <c r="B69" s="305"/>
      <c r="C69" s="306"/>
      <c r="D69" s="306"/>
      <c r="E69" s="306"/>
      <c r="F69" s="306"/>
      <c r="G69" s="306"/>
      <c r="H69" s="306"/>
      <c r="I69" s="307"/>
    </row>
    <row r="70" spans="1:20" ht="20" customHeight="1" x14ac:dyDescent="0.15">
      <c r="B70" s="308"/>
      <c r="C70" s="309"/>
      <c r="D70" s="309"/>
      <c r="E70" s="309"/>
      <c r="F70" s="309"/>
      <c r="G70" s="309"/>
      <c r="H70" s="309"/>
      <c r="I70" s="310"/>
    </row>
    <row r="71" spans="1:20" ht="20" customHeight="1" x14ac:dyDescent="0.2">
      <c r="B71" s="308"/>
      <c r="C71" s="309"/>
      <c r="D71" s="309"/>
      <c r="E71" s="309"/>
      <c r="F71" s="309"/>
      <c r="G71" s="309"/>
      <c r="H71" s="309"/>
      <c r="I71" s="310"/>
      <c r="T71" s="54"/>
    </row>
    <row r="72" spans="1:20" ht="20" customHeight="1" thickBot="1" x14ac:dyDescent="0.2">
      <c r="B72" s="311"/>
      <c r="C72" s="312"/>
      <c r="D72" s="312"/>
      <c r="E72" s="312"/>
      <c r="F72" s="312"/>
      <c r="G72" s="312"/>
      <c r="H72" s="312"/>
      <c r="I72" s="313"/>
    </row>
    <row r="73" spans="1:20" ht="5" customHeight="1" thickBot="1" x14ac:dyDescent="0.2">
      <c r="B73" s="87"/>
      <c r="C73" s="87"/>
      <c r="D73" s="87"/>
      <c r="E73" s="87"/>
      <c r="F73" s="87"/>
      <c r="G73" s="87"/>
      <c r="H73" s="87"/>
      <c r="I73" s="87"/>
    </row>
    <row r="74" spans="1:20" ht="20" customHeight="1" thickBot="1" x14ac:dyDescent="0.2">
      <c r="B74" s="314" t="s">
        <v>10</v>
      </c>
      <c r="C74" s="315"/>
      <c r="D74" s="315"/>
      <c r="E74" s="315"/>
      <c r="F74" s="315"/>
      <c r="G74" s="315"/>
      <c r="H74" s="316"/>
    </row>
    <row r="75" spans="1:20" ht="60" customHeight="1" thickBot="1" x14ac:dyDescent="0.2">
      <c r="B75" s="317"/>
      <c r="C75" s="318"/>
      <c r="D75" s="318"/>
      <c r="E75" s="318"/>
      <c r="F75" s="318"/>
      <c r="G75" s="318"/>
      <c r="H75" s="318"/>
      <c r="I75" s="318"/>
      <c r="J75" s="318"/>
      <c r="K75" s="318"/>
      <c r="L75" s="318"/>
      <c r="M75" s="318"/>
      <c r="N75" s="318"/>
      <c r="O75" s="318"/>
      <c r="P75" s="318"/>
      <c r="Q75" s="318"/>
      <c r="R75" s="319"/>
    </row>
    <row r="76" spans="1:20" ht="5" customHeight="1" thickBot="1" x14ac:dyDescent="0.2"/>
    <row r="77" spans="1:20" ht="15" customHeight="1" thickBot="1" x14ac:dyDescent="0.2">
      <c r="B77" s="302" t="s">
        <v>280</v>
      </c>
      <c r="C77" s="303"/>
      <c r="D77" s="303"/>
      <c r="E77" s="303"/>
      <c r="F77" s="303"/>
      <c r="G77" s="303"/>
      <c r="H77" s="304"/>
    </row>
    <row r="78" spans="1:20" ht="15" customHeight="1" x14ac:dyDescent="0.15">
      <c r="B78" s="124"/>
      <c r="C78" s="113"/>
      <c r="D78" s="113"/>
      <c r="E78" s="113"/>
      <c r="F78" s="113"/>
      <c r="G78" s="113"/>
      <c r="H78" s="113"/>
      <c r="I78" s="113"/>
      <c r="J78" s="113"/>
      <c r="K78" s="113"/>
      <c r="L78" s="113"/>
      <c r="M78" s="113"/>
      <c r="N78" s="113"/>
      <c r="O78" s="113"/>
      <c r="P78" s="113"/>
      <c r="Q78" s="113"/>
      <c r="R78" s="114"/>
    </row>
    <row r="79" spans="1:20" ht="15" customHeight="1" x14ac:dyDescent="0.15">
      <c r="B79" s="125"/>
      <c r="R79" s="126"/>
    </row>
    <row r="80" spans="1:20" ht="15" customHeight="1" x14ac:dyDescent="0.15">
      <c r="B80" s="125"/>
      <c r="R80" s="126"/>
    </row>
    <row r="81" spans="2:18" ht="15" customHeight="1" x14ac:dyDescent="0.15">
      <c r="B81" s="125"/>
      <c r="R81" s="126"/>
    </row>
    <row r="82" spans="2:18" ht="15" customHeight="1" x14ac:dyDescent="0.15">
      <c r="B82" s="125"/>
      <c r="R82" s="126"/>
    </row>
    <row r="83" spans="2:18" ht="15" customHeight="1" x14ac:dyDescent="0.15">
      <c r="B83" s="125"/>
      <c r="R83" s="126"/>
    </row>
    <row r="84" spans="2:18" ht="15" customHeight="1" x14ac:dyDescent="0.15">
      <c r="B84" s="125"/>
      <c r="R84" s="126"/>
    </row>
    <row r="85" spans="2:18" ht="15" customHeight="1" x14ac:dyDescent="0.15">
      <c r="B85" s="125"/>
      <c r="R85" s="126"/>
    </row>
    <row r="86" spans="2:18" ht="15" customHeight="1" x14ac:dyDescent="0.15">
      <c r="B86" s="125"/>
      <c r="R86" s="126"/>
    </row>
    <row r="87" spans="2:18" ht="15" customHeight="1" x14ac:dyDescent="0.15">
      <c r="B87" s="125"/>
      <c r="R87" s="126"/>
    </row>
    <row r="88" spans="2:18" ht="15" customHeight="1" x14ac:dyDescent="0.15">
      <c r="B88" s="125"/>
      <c r="R88" s="126"/>
    </row>
    <row r="89" spans="2:18" ht="15" customHeight="1" x14ac:dyDescent="0.15">
      <c r="B89" s="125"/>
      <c r="R89" s="126"/>
    </row>
    <row r="90" spans="2:18" ht="15" customHeight="1" x14ac:dyDescent="0.15">
      <c r="B90" s="125"/>
      <c r="R90" s="126"/>
    </row>
    <row r="91" spans="2:18" ht="15" customHeight="1" x14ac:dyDescent="0.15">
      <c r="B91" s="125"/>
      <c r="R91" s="126"/>
    </row>
    <row r="92" spans="2:18" ht="15" customHeight="1" x14ac:dyDescent="0.15">
      <c r="B92" s="125"/>
      <c r="R92" s="126"/>
    </row>
    <row r="93" spans="2:18" ht="15" customHeight="1" x14ac:dyDescent="0.15">
      <c r="B93" s="125"/>
      <c r="R93" s="126"/>
    </row>
    <row r="94" spans="2:18" ht="15" customHeight="1" x14ac:dyDescent="0.15">
      <c r="B94" s="125"/>
      <c r="R94" s="126"/>
    </row>
    <row r="95" spans="2:18" ht="15" customHeight="1" x14ac:dyDescent="0.15">
      <c r="B95" s="125"/>
      <c r="R95" s="126"/>
    </row>
    <row r="96" spans="2:18" ht="15" customHeight="1" x14ac:dyDescent="0.15">
      <c r="B96" s="125"/>
      <c r="R96" s="126"/>
    </row>
    <row r="97" spans="2:18" ht="15" customHeight="1" x14ac:dyDescent="0.15">
      <c r="B97" s="125"/>
      <c r="R97" s="126"/>
    </row>
    <row r="98" spans="2:18" ht="15" customHeight="1" x14ac:dyDescent="0.15">
      <c r="B98" s="125"/>
      <c r="R98" s="126"/>
    </row>
    <row r="99" spans="2:18" ht="15" customHeight="1" x14ac:dyDescent="0.15">
      <c r="B99" s="125"/>
      <c r="R99" s="126"/>
    </row>
    <row r="100" spans="2:18" ht="15" customHeight="1" x14ac:dyDescent="0.15">
      <c r="B100" s="125"/>
      <c r="R100" s="126"/>
    </row>
    <row r="101" spans="2:18" ht="15" customHeight="1" x14ac:dyDescent="0.15">
      <c r="B101" s="125"/>
      <c r="R101" s="126"/>
    </row>
    <row r="102" spans="2:18" ht="15" customHeight="1" x14ac:dyDescent="0.15">
      <c r="B102" s="125"/>
      <c r="R102" s="126"/>
    </row>
    <row r="103" spans="2:18" ht="15" customHeight="1" x14ac:dyDescent="0.15">
      <c r="B103" s="125"/>
      <c r="R103" s="126"/>
    </row>
    <row r="104" spans="2:18" ht="15" customHeight="1" x14ac:dyDescent="0.15">
      <c r="B104" s="125"/>
      <c r="R104" s="126"/>
    </row>
    <row r="105" spans="2:18" ht="15" customHeight="1" x14ac:dyDescent="0.15">
      <c r="B105" s="125"/>
      <c r="R105" s="126"/>
    </row>
    <row r="106" spans="2:18" ht="15" customHeight="1" x14ac:dyDescent="0.15">
      <c r="B106" s="125"/>
      <c r="R106" s="126"/>
    </row>
    <row r="107" spans="2:18" ht="15" customHeight="1" x14ac:dyDescent="0.15">
      <c r="B107" s="125"/>
      <c r="R107" s="126"/>
    </row>
    <row r="108" spans="2:18" ht="15" customHeight="1" x14ac:dyDescent="0.15">
      <c r="B108" s="125"/>
      <c r="R108" s="126"/>
    </row>
    <row r="109" spans="2:18" ht="15" customHeight="1" x14ac:dyDescent="0.15">
      <c r="B109" s="125"/>
      <c r="R109" s="126"/>
    </row>
    <row r="110" spans="2:18" ht="15" customHeight="1" x14ac:dyDescent="0.15">
      <c r="B110" s="125"/>
      <c r="R110" s="126"/>
    </row>
    <row r="111" spans="2:18" ht="15" customHeight="1" thickBot="1" x14ac:dyDescent="0.2">
      <c r="B111" s="127"/>
      <c r="C111" s="128"/>
      <c r="D111" s="128"/>
      <c r="E111" s="128"/>
      <c r="F111" s="128"/>
      <c r="G111" s="128"/>
      <c r="H111" s="128"/>
      <c r="I111" s="128"/>
      <c r="J111" s="128"/>
      <c r="K111" s="128"/>
      <c r="L111" s="128"/>
      <c r="M111" s="128"/>
      <c r="N111" s="128"/>
      <c r="O111" s="128"/>
      <c r="P111" s="128"/>
      <c r="Q111" s="128"/>
      <c r="R111" s="129"/>
    </row>
    <row r="112" spans="2:18" ht="5" customHeight="1" thickBot="1" x14ac:dyDescent="0.2"/>
    <row r="113" spans="1:18" ht="20" customHeight="1" thickBot="1" x14ac:dyDescent="0.2">
      <c r="A113" s="320" t="s">
        <v>13</v>
      </c>
      <c r="B113" s="321"/>
      <c r="C113" s="321"/>
      <c r="D113" s="75" t="s">
        <v>201</v>
      </c>
      <c r="E113" s="347" t="s">
        <v>284</v>
      </c>
      <c r="F113" s="348"/>
      <c r="G113" s="131"/>
      <c r="H113" s="75"/>
      <c r="I113" s="324"/>
      <c r="J113" s="324"/>
      <c r="K113" s="131"/>
      <c r="L113" s="75"/>
      <c r="M113" s="85" t="s">
        <v>202</v>
      </c>
      <c r="N113" s="132">
        <v>3</v>
      </c>
      <c r="O113" s="349" t="s">
        <v>203</v>
      </c>
      <c r="P113" s="350"/>
      <c r="Q113" s="75"/>
      <c r="R113" s="76"/>
    </row>
    <row r="114" spans="1:18" ht="5" customHeight="1" thickBot="1" x14ac:dyDescent="0.2">
      <c r="B114" s="55"/>
    </row>
    <row r="115" spans="1:18" ht="20" customHeight="1" thickBot="1" x14ac:dyDescent="0.2">
      <c r="B115" s="55"/>
      <c r="E115" s="86" t="s">
        <v>57</v>
      </c>
      <c r="F115" s="86" t="s">
        <v>58</v>
      </c>
      <c r="G115" s="86" t="s">
        <v>59</v>
      </c>
      <c r="H115" s="86" t="s">
        <v>60</v>
      </c>
      <c r="I115" s="86" t="s">
        <v>61</v>
      </c>
    </row>
    <row r="116" spans="1:18" ht="20" customHeight="1" x14ac:dyDescent="0.15">
      <c r="A116" s="354" t="s">
        <v>7</v>
      </c>
      <c r="B116" s="355"/>
      <c r="C116" s="355"/>
      <c r="D116" s="356"/>
      <c r="E116" s="88">
        <v>6</v>
      </c>
      <c r="F116" s="88">
        <v>5.5</v>
      </c>
      <c r="G116" s="88">
        <v>5</v>
      </c>
      <c r="H116" s="88">
        <v>3</v>
      </c>
      <c r="I116" s="88">
        <v>3</v>
      </c>
    </row>
    <row r="117" spans="1:18" ht="20" customHeight="1" x14ac:dyDescent="0.15">
      <c r="A117" s="357" t="s">
        <v>8</v>
      </c>
      <c r="B117" s="358"/>
      <c r="C117" s="358"/>
      <c r="D117" s="359"/>
      <c r="E117" s="89">
        <v>5</v>
      </c>
      <c r="F117" s="89">
        <v>5</v>
      </c>
      <c r="G117" s="89">
        <v>7</v>
      </c>
      <c r="H117" s="89">
        <v>2</v>
      </c>
      <c r="I117" s="89">
        <v>7</v>
      </c>
    </row>
    <row r="118" spans="1:18" ht="20" customHeight="1" thickBot="1" x14ac:dyDescent="0.2">
      <c r="A118" s="351" t="s">
        <v>9</v>
      </c>
      <c r="B118" s="352"/>
      <c r="C118" s="352"/>
      <c r="D118" s="353"/>
      <c r="E118" s="90">
        <v>4</v>
      </c>
      <c r="F118" s="90">
        <v>1</v>
      </c>
      <c r="G118" s="90">
        <v>5</v>
      </c>
      <c r="H118" s="90">
        <v>4</v>
      </c>
      <c r="I118" s="90">
        <v>4</v>
      </c>
    </row>
    <row r="119" spans="1:18" ht="5" customHeight="1" thickBot="1" x14ac:dyDescent="0.2">
      <c r="B119" s="55"/>
    </row>
    <row r="120" spans="1:18" ht="20" customHeight="1" thickBot="1" x14ac:dyDescent="0.2">
      <c r="B120" s="314" t="s">
        <v>11</v>
      </c>
      <c r="C120" s="315"/>
      <c r="D120" s="315"/>
      <c r="E120" s="315"/>
      <c r="F120" s="315"/>
      <c r="G120" s="316"/>
    </row>
    <row r="121" spans="1:18" ht="20" customHeight="1" x14ac:dyDescent="0.15">
      <c r="B121" s="305"/>
      <c r="C121" s="306"/>
      <c r="D121" s="306"/>
      <c r="E121" s="306"/>
      <c r="F121" s="306"/>
      <c r="G121" s="306"/>
      <c r="H121" s="306"/>
      <c r="I121" s="307"/>
    </row>
    <row r="122" spans="1:18" ht="20" customHeight="1" x14ac:dyDescent="0.15">
      <c r="B122" s="308"/>
      <c r="C122" s="309"/>
      <c r="D122" s="309"/>
      <c r="E122" s="309"/>
      <c r="F122" s="309"/>
      <c r="G122" s="309"/>
      <c r="H122" s="309"/>
      <c r="I122" s="310"/>
    </row>
    <row r="123" spans="1:18" ht="20" customHeight="1" x14ac:dyDescent="0.15">
      <c r="B123" s="308"/>
      <c r="C123" s="309"/>
      <c r="D123" s="309"/>
      <c r="E123" s="309"/>
      <c r="F123" s="309"/>
      <c r="G123" s="309"/>
      <c r="H123" s="309"/>
      <c r="I123" s="310"/>
    </row>
    <row r="124" spans="1:18" ht="20" customHeight="1" thickBot="1" x14ac:dyDescent="0.2">
      <c r="B124" s="311"/>
      <c r="C124" s="312"/>
      <c r="D124" s="312"/>
      <c r="E124" s="312"/>
      <c r="F124" s="312"/>
      <c r="G124" s="312"/>
      <c r="H124" s="312"/>
      <c r="I124" s="313"/>
    </row>
    <row r="125" spans="1:18" ht="5" customHeight="1" thickBot="1" x14ac:dyDescent="0.2">
      <c r="B125" s="87"/>
      <c r="C125" s="87"/>
      <c r="D125" s="87"/>
      <c r="E125" s="87"/>
      <c r="F125" s="87"/>
      <c r="G125" s="87"/>
      <c r="H125" s="87"/>
      <c r="I125" s="87"/>
    </row>
    <row r="126" spans="1:18" ht="20" customHeight="1" thickBot="1" x14ac:dyDescent="0.2">
      <c r="B126" s="314" t="s">
        <v>10</v>
      </c>
      <c r="C126" s="315"/>
      <c r="D126" s="315"/>
      <c r="E126" s="315"/>
      <c r="F126" s="315"/>
      <c r="G126" s="315"/>
      <c r="H126" s="316"/>
    </row>
    <row r="127" spans="1:18" ht="60" customHeight="1" thickBot="1" x14ac:dyDescent="0.2">
      <c r="B127" s="317"/>
      <c r="C127" s="318"/>
      <c r="D127" s="318"/>
      <c r="E127" s="318"/>
      <c r="F127" s="318"/>
      <c r="G127" s="318"/>
      <c r="H127" s="318"/>
      <c r="I127" s="318"/>
      <c r="J127" s="318"/>
      <c r="K127" s="318"/>
      <c r="L127" s="318"/>
      <c r="M127" s="318"/>
      <c r="N127" s="318"/>
      <c r="O127" s="318"/>
      <c r="P127" s="318"/>
      <c r="Q127" s="318"/>
      <c r="R127" s="319"/>
    </row>
    <row r="128" spans="1:18" ht="5" customHeight="1" thickBot="1" x14ac:dyDescent="0.2"/>
    <row r="129" spans="2:18" ht="15" customHeight="1" thickBot="1" x14ac:dyDescent="0.2">
      <c r="B129" s="302" t="s">
        <v>280</v>
      </c>
      <c r="C129" s="303"/>
      <c r="D129" s="303"/>
      <c r="E129" s="303"/>
      <c r="F129" s="303"/>
      <c r="G129" s="303"/>
      <c r="H129" s="304"/>
    </row>
    <row r="130" spans="2:18" ht="15" customHeight="1" x14ac:dyDescent="0.15">
      <c r="B130" s="124"/>
      <c r="C130" s="113"/>
      <c r="D130" s="113"/>
      <c r="E130" s="113"/>
      <c r="F130" s="113"/>
      <c r="G130" s="113"/>
      <c r="H130" s="113"/>
      <c r="I130" s="113"/>
      <c r="J130" s="113"/>
      <c r="K130" s="113"/>
      <c r="L130" s="113"/>
      <c r="M130" s="113"/>
      <c r="N130" s="113"/>
      <c r="O130" s="113"/>
      <c r="P130" s="113"/>
      <c r="Q130" s="113"/>
      <c r="R130" s="114"/>
    </row>
    <row r="131" spans="2:18" ht="15" customHeight="1" x14ac:dyDescent="0.15">
      <c r="B131" s="125"/>
      <c r="R131" s="126"/>
    </row>
    <row r="132" spans="2:18" ht="15" customHeight="1" x14ac:dyDescent="0.15">
      <c r="B132" s="125"/>
      <c r="R132" s="126"/>
    </row>
    <row r="133" spans="2:18" ht="15" customHeight="1" x14ac:dyDescent="0.15">
      <c r="B133" s="125"/>
      <c r="R133" s="126"/>
    </row>
    <row r="134" spans="2:18" ht="15" customHeight="1" x14ac:dyDescent="0.15">
      <c r="B134" s="125"/>
      <c r="R134" s="126"/>
    </row>
    <row r="135" spans="2:18" ht="15" customHeight="1" x14ac:dyDescent="0.15">
      <c r="B135" s="125"/>
      <c r="R135" s="126"/>
    </row>
    <row r="136" spans="2:18" ht="15" customHeight="1" x14ac:dyDescent="0.15">
      <c r="B136" s="125"/>
      <c r="R136" s="126"/>
    </row>
    <row r="137" spans="2:18" ht="15" customHeight="1" x14ac:dyDescent="0.15">
      <c r="B137" s="125"/>
      <c r="R137" s="126"/>
    </row>
    <row r="138" spans="2:18" ht="15" customHeight="1" x14ac:dyDescent="0.15">
      <c r="B138" s="125"/>
      <c r="R138" s="126"/>
    </row>
    <row r="139" spans="2:18" ht="15" customHeight="1" x14ac:dyDescent="0.15">
      <c r="B139" s="125"/>
      <c r="R139" s="126"/>
    </row>
    <row r="140" spans="2:18" ht="15" customHeight="1" x14ac:dyDescent="0.15">
      <c r="B140" s="125"/>
      <c r="R140" s="126"/>
    </row>
    <row r="141" spans="2:18" ht="15" customHeight="1" x14ac:dyDescent="0.15">
      <c r="B141" s="125"/>
      <c r="R141" s="126"/>
    </row>
    <row r="142" spans="2:18" ht="15" customHeight="1" x14ac:dyDescent="0.15">
      <c r="B142" s="125"/>
      <c r="R142" s="126"/>
    </row>
    <row r="143" spans="2:18" ht="15" customHeight="1" x14ac:dyDescent="0.15">
      <c r="B143" s="125"/>
      <c r="R143" s="126"/>
    </row>
    <row r="144" spans="2:18" ht="15" customHeight="1" x14ac:dyDescent="0.15">
      <c r="B144" s="125"/>
      <c r="R144" s="126"/>
    </row>
    <row r="145" spans="2:18" ht="15" customHeight="1" x14ac:dyDescent="0.15">
      <c r="B145" s="125"/>
      <c r="R145" s="126"/>
    </row>
    <row r="146" spans="2:18" ht="15" customHeight="1" x14ac:dyDescent="0.15">
      <c r="B146" s="125"/>
      <c r="R146" s="126"/>
    </row>
    <row r="147" spans="2:18" ht="15" customHeight="1" x14ac:dyDescent="0.15">
      <c r="B147" s="125"/>
      <c r="R147" s="126"/>
    </row>
    <row r="148" spans="2:18" ht="15" customHeight="1" x14ac:dyDescent="0.15">
      <c r="B148" s="125"/>
      <c r="R148" s="126"/>
    </row>
    <row r="149" spans="2:18" ht="15" customHeight="1" x14ac:dyDescent="0.15">
      <c r="B149" s="125"/>
      <c r="R149" s="126"/>
    </row>
    <row r="150" spans="2:18" ht="15" customHeight="1" x14ac:dyDescent="0.15">
      <c r="B150" s="125"/>
      <c r="R150" s="126"/>
    </row>
    <row r="151" spans="2:18" ht="15" customHeight="1" x14ac:dyDescent="0.15">
      <c r="B151" s="125"/>
      <c r="R151" s="126"/>
    </row>
    <row r="152" spans="2:18" ht="15" customHeight="1" x14ac:dyDescent="0.15">
      <c r="B152" s="125"/>
      <c r="R152" s="126"/>
    </row>
    <row r="153" spans="2:18" ht="15" customHeight="1" x14ac:dyDescent="0.15">
      <c r="B153" s="125"/>
      <c r="R153" s="126"/>
    </row>
    <row r="154" spans="2:18" ht="15" customHeight="1" x14ac:dyDescent="0.15">
      <c r="B154" s="125"/>
      <c r="R154" s="126"/>
    </row>
    <row r="155" spans="2:18" ht="15" customHeight="1" x14ac:dyDescent="0.15">
      <c r="B155" s="125"/>
      <c r="R155" s="126"/>
    </row>
    <row r="156" spans="2:18" ht="15" customHeight="1" x14ac:dyDescent="0.15">
      <c r="B156" s="125"/>
      <c r="R156" s="126"/>
    </row>
    <row r="157" spans="2:18" ht="15" customHeight="1" x14ac:dyDescent="0.15">
      <c r="B157" s="125"/>
      <c r="R157" s="126"/>
    </row>
    <row r="158" spans="2:18" ht="15" customHeight="1" x14ac:dyDescent="0.15">
      <c r="B158" s="125"/>
      <c r="R158" s="126"/>
    </row>
    <row r="159" spans="2:18" ht="15" customHeight="1" x14ac:dyDescent="0.15">
      <c r="B159" s="125"/>
      <c r="R159" s="126"/>
    </row>
    <row r="160" spans="2:18" ht="15" customHeight="1" x14ac:dyDescent="0.15">
      <c r="B160" s="125"/>
      <c r="R160" s="126"/>
    </row>
    <row r="161" spans="1:18" ht="15" customHeight="1" x14ac:dyDescent="0.15">
      <c r="B161" s="125"/>
      <c r="R161" s="126"/>
    </row>
    <row r="162" spans="1:18" ht="15" customHeight="1" x14ac:dyDescent="0.15">
      <c r="B162" s="125"/>
      <c r="R162" s="126"/>
    </row>
    <row r="163" spans="1:18" ht="15" customHeight="1" thickBot="1" x14ac:dyDescent="0.2">
      <c r="B163" s="127"/>
      <c r="C163" s="128"/>
      <c r="D163" s="128"/>
      <c r="E163" s="128"/>
      <c r="F163" s="128"/>
      <c r="G163" s="128"/>
      <c r="H163" s="128"/>
      <c r="I163" s="128"/>
      <c r="J163" s="128"/>
      <c r="K163" s="128"/>
      <c r="L163" s="128"/>
      <c r="M163" s="128"/>
      <c r="N163" s="128"/>
      <c r="O163" s="128"/>
      <c r="P163" s="128"/>
      <c r="Q163" s="128"/>
      <c r="R163" s="129"/>
    </row>
    <row r="164" spans="1:18" ht="5" customHeight="1" thickBot="1" x14ac:dyDescent="0.2"/>
    <row r="165" spans="1:18" ht="20" customHeight="1" thickBot="1" x14ac:dyDescent="0.2">
      <c r="A165" s="320" t="s">
        <v>14</v>
      </c>
      <c r="B165" s="321"/>
      <c r="C165" s="321"/>
      <c r="D165" s="75" t="s">
        <v>201</v>
      </c>
      <c r="E165" s="347" t="s">
        <v>284</v>
      </c>
      <c r="F165" s="348"/>
      <c r="G165" s="131"/>
      <c r="H165" s="75"/>
      <c r="I165" s="324"/>
      <c r="J165" s="324"/>
      <c r="K165" s="131"/>
      <c r="L165" s="75"/>
      <c r="M165" s="85" t="s">
        <v>202</v>
      </c>
      <c r="N165" s="132">
        <v>3</v>
      </c>
      <c r="O165" s="349" t="s">
        <v>203</v>
      </c>
      <c r="P165" s="350"/>
      <c r="Q165" s="75"/>
      <c r="R165" s="76"/>
    </row>
    <row r="166" spans="1:18" ht="5" customHeight="1" thickBot="1" x14ac:dyDescent="0.2">
      <c r="B166" s="55"/>
    </row>
    <row r="167" spans="1:18" ht="20" customHeight="1" thickBot="1" x14ac:dyDescent="0.2">
      <c r="B167" s="55"/>
      <c r="E167" s="86" t="s">
        <v>57</v>
      </c>
      <c r="F167" s="86" t="s">
        <v>58</v>
      </c>
      <c r="G167" s="86" t="s">
        <v>59</v>
      </c>
      <c r="H167" s="86" t="s">
        <v>60</v>
      </c>
      <c r="I167" s="86" t="s">
        <v>61</v>
      </c>
    </row>
    <row r="168" spans="1:18" ht="20" customHeight="1" x14ac:dyDescent="0.15">
      <c r="A168" s="354" t="s">
        <v>7</v>
      </c>
      <c r="B168" s="355"/>
      <c r="C168" s="355"/>
      <c r="D168" s="356"/>
      <c r="E168" s="88">
        <v>6</v>
      </c>
      <c r="F168" s="88">
        <v>1</v>
      </c>
      <c r="G168" s="88">
        <v>3</v>
      </c>
      <c r="H168" s="88">
        <v>3</v>
      </c>
      <c r="I168" s="88">
        <v>4</v>
      </c>
    </row>
    <row r="169" spans="1:18" ht="20" customHeight="1" x14ac:dyDescent="0.15">
      <c r="A169" s="357" t="s">
        <v>8</v>
      </c>
      <c r="B169" s="358"/>
      <c r="C169" s="358"/>
      <c r="D169" s="359"/>
      <c r="E169" s="89">
        <v>5</v>
      </c>
      <c r="F169" s="89">
        <v>4</v>
      </c>
      <c r="G169" s="89">
        <v>7</v>
      </c>
      <c r="H169" s="89">
        <v>5</v>
      </c>
      <c r="I169" s="89">
        <v>5</v>
      </c>
    </row>
    <row r="170" spans="1:18" ht="20" customHeight="1" thickBot="1" x14ac:dyDescent="0.2">
      <c r="A170" s="351" t="s">
        <v>9</v>
      </c>
      <c r="B170" s="352"/>
      <c r="C170" s="352"/>
      <c r="D170" s="353"/>
      <c r="E170" s="90">
        <v>2</v>
      </c>
      <c r="F170" s="90">
        <v>3</v>
      </c>
      <c r="G170" s="90">
        <v>3</v>
      </c>
      <c r="H170" s="90">
        <v>2</v>
      </c>
      <c r="I170" s="90">
        <v>3</v>
      </c>
    </row>
    <row r="171" spans="1:18" ht="5" customHeight="1" thickBot="1" x14ac:dyDescent="0.2">
      <c r="B171" s="55"/>
    </row>
    <row r="172" spans="1:18" ht="20" customHeight="1" thickBot="1" x14ac:dyDescent="0.2">
      <c r="B172" s="314" t="s">
        <v>11</v>
      </c>
      <c r="C172" s="315"/>
      <c r="D172" s="315"/>
      <c r="E172" s="315"/>
      <c r="F172" s="315"/>
      <c r="G172" s="316"/>
    </row>
    <row r="173" spans="1:18" ht="20" customHeight="1" x14ac:dyDescent="0.15">
      <c r="B173" s="305"/>
      <c r="C173" s="306"/>
      <c r="D173" s="306"/>
      <c r="E173" s="306"/>
      <c r="F173" s="306"/>
      <c r="G173" s="306"/>
      <c r="H173" s="306"/>
      <c r="I173" s="307"/>
    </row>
    <row r="174" spans="1:18" ht="20" customHeight="1" x14ac:dyDescent="0.15">
      <c r="B174" s="308"/>
      <c r="C174" s="309"/>
      <c r="D174" s="309"/>
      <c r="E174" s="309"/>
      <c r="F174" s="309"/>
      <c r="G174" s="309"/>
      <c r="H174" s="309"/>
      <c r="I174" s="310"/>
    </row>
    <row r="175" spans="1:18" ht="20" customHeight="1" x14ac:dyDescent="0.15">
      <c r="B175" s="308"/>
      <c r="C175" s="309"/>
      <c r="D175" s="309"/>
      <c r="E175" s="309"/>
      <c r="F175" s="309"/>
      <c r="G175" s="309"/>
      <c r="H175" s="309"/>
      <c r="I175" s="310"/>
    </row>
    <row r="176" spans="1:18" ht="20" customHeight="1" thickBot="1" x14ac:dyDescent="0.2">
      <c r="B176" s="311"/>
      <c r="C176" s="312"/>
      <c r="D176" s="312"/>
      <c r="E176" s="312"/>
      <c r="F176" s="312"/>
      <c r="G176" s="312"/>
      <c r="H176" s="312"/>
      <c r="I176" s="313"/>
    </row>
    <row r="177" spans="2:18" ht="5" customHeight="1" thickBot="1" x14ac:dyDescent="0.2">
      <c r="B177" s="87"/>
      <c r="C177" s="87"/>
      <c r="D177" s="87"/>
      <c r="E177" s="87"/>
      <c r="F177" s="87"/>
      <c r="G177" s="87"/>
      <c r="H177" s="87"/>
      <c r="I177" s="87"/>
    </row>
    <row r="178" spans="2:18" ht="20" customHeight="1" thickBot="1" x14ac:dyDescent="0.2">
      <c r="B178" s="314" t="s">
        <v>10</v>
      </c>
      <c r="C178" s="315"/>
      <c r="D178" s="315"/>
      <c r="E178" s="315"/>
      <c r="F178" s="315"/>
      <c r="G178" s="315"/>
      <c r="H178" s="316"/>
    </row>
    <row r="179" spans="2:18" ht="60" customHeight="1" thickBot="1" x14ac:dyDescent="0.2">
      <c r="B179" s="317"/>
      <c r="C179" s="318"/>
      <c r="D179" s="318"/>
      <c r="E179" s="318"/>
      <c r="F179" s="318"/>
      <c r="G179" s="318"/>
      <c r="H179" s="318"/>
      <c r="I179" s="318"/>
      <c r="J179" s="318"/>
      <c r="K179" s="318"/>
      <c r="L179" s="318"/>
      <c r="M179" s="318"/>
      <c r="N179" s="318"/>
      <c r="O179" s="318"/>
      <c r="P179" s="318"/>
      <c r="Q179" s="318"/>
      <c r="R179" s="319"/>
    </row>
    <row r="180" spans="2:18" ht="5" customHeight="1" thickBot="1" x14ac:dyDescent="0.2"/>
    <row r="181" spans="2:18" ht="15" customHeight="1" thickBot="1" x14ac:dyDescent="0.2">
      <c r="B181" s="302" t="s">
        <v>280</v>
      </c>
      <c r="C181" s="303"/>
      <c r="D181" s="303"/>
      <c r="E181" s="303"/>
      <c r="F181" s="303"/>
      <c r="G181" s="303"/>
      <c r="H181" s="304"/>
    </row>
    <row r="182" spans="2:18" ht="15" customHeight="1" x14ac:dyDescent="0.15">
      <c r="B182" s="124"/>
      <c r="C182" s="113"/>
      <c r="D182" s="113"/>
      <c r="E182" s="113"/>
      <c r="F182" s="113"/>
      <c r="G182" s="113"/>
      <c r="H182" s="113"/>
      <c r="I182" s="113"/>
      <c r="J182" s="113"/>
      <c r="K182" s="113"/>
      <c r="L182" s="113"/>
      <c r="M182" s="113"/>
      <c r="N182" s="113"/>
      <c r="O182" s="113"/>
      <c r="P182" s="113"/>
      <c r="Q182" s="113"/>
      <c r="R182" s="114"/>
    </row>
    <row r="183" spans="2:18" ht="15" customHeight="1" x14ac:dyDescent="0.15">
      <c r="B183" s="125"/>
      <c r="R183" s="126"/>
    </row>
    <row r="184" spans="2:18" ht="15" customHeight="1" x14ac:dyDescent="0.15">
      <c r="B184" s="125"/>
      <c r="R184" s="126"/>
    </row>
    <row r="185" spans="2:18" ht="15" customHeight="1" x14ac:dyDescent="0.15">
      <c r="B185" s="125"/>
      <c r="R185" s="126"/>
    </row>
    <row r="186" spans="2:18" ht="15" customHeight="1" x14ac:dyDescent="0.15">
      <c r="B186" s="125"/>
      <c r="R186" s="126"/>
    </row>
    <row r="187" spans="2:18" ht="15" customHeight="1" x14ac:dyDescent="0.15">
      <c r="B187" s="125"/>
      <c r="R187" s="126"/>
    </row>
    <row r="188" spans="2:18" ht="15" customHeight="1" x14ac:dyDescent="0.15">
      <c r="B188" s="125"/>
      <c r="R188" s="126"/>
    </row>
    <row r="189" spans="2:18" ht="15" customHeight="1" x14ac:dyDescent="0.15">
      <c r="B189" s="125"/>
      <c r="R189" s="126"/>
    </row>
    <row r="190" spans="2:18" ht="15" customHeight="1" x14ac:dyDescent="0.15">
      <c r="B190" s="125"/>
      <c r="R190" s="126"/>
    </row>
    <row r="191" spans="2:18" ht="15" customHeight="1" x14ac:dyDescent="0.15">
      <c r="B191" s="125"/>
      <c r="R191" s="126"/>
    </row>
    <row r="192" spans="2:18" ht="15" customHeight="1" x14ac:dyDescent="0.15">
      <c r="B192" s="125"/>
      <c r="R192" s="126"/>
    </row>
    <row r="193" spans="2:18" ht="15" customHeight="1" x14ac:dyDescent="0.15">
      <c r="B193" s="125"/>
      <c r="R193" s="126"/>
    </row>
    <row r="194" spans="2:18" ht="15" customHeight="1" x14ac:dyDescent="0.15">
      <c r="B194" s="125"/>
      <c r="R194" s="126"/>
    </row>
    <row r="195" spans="2:18" ht="15" customHeight="1" x14ac:dyDescent="0.15">
      <c r="B195" s="125"/>
      <c r="R195" s="126"/>
    </row>
    <row r="196" spans="2:18" ht="15" customHeight="1" x14ac:dyDescent="0.15">
      <c r="B196" s="125"/>
      <c r="R196" s="126"/>
    </row>
    <row r="197" spans="2:18" ht="15" customHeight="1" x14ac:dyDescent="0.15">
      <c r="B197" s="125"/>
      <c r="R197" s="126"/>
    </row>
    <row r="198" spans="2:18" ht="15" customHeight="1" x14ac:dyDescent="0.15">
      <c r="B198" s="125"/>
      <c r="R198" s="126"/>
    </row>
    <row r="199" spans="2:18" ht="15" customHeight="1" x14ac:dyDescent="0.15">
      <c r="B199" s="125"/>
      <c r="R199" s="126"/>
    </row>
    <row r="200" spans="2:18" ht="15" customHeight="1" x14ac:dyDescent="0.15">
      <c r="B200" s="125"/>
      <c r="R200" s="126"/>
    </row>
    <row r="201" spans="2:18" ht="15" customHeight="1" x14ac:dyDescent="0.15">
      <c r="B201" s="125"/>
      <c r="R201" s="126"/>
    </row>
    <row r="202" spans="2:18" ht="15" customHeight="1" x14ac:dyDescent="0.15">
      <c r="B202" s="125"/>
      <c r="R202" s="126"/>
    </row>
    <row r="203" spans="2:18" ht="15" customHeight="1" x14ac:dyDescent="0.15">
      <c r="B203" s="125"/>
      <c r="R203" s="126"/>
    </row>
    <row r="204" spans="2:18" ht="15" customHeight="1" x14ac:dyDescent="0.15">
      <c r="B204" s="125"/>
      <c r="R204" s="126"/>
    </row>
    <row r="205" spans="2:18" ht="15" customHeight="1" x14ac:dyDescent="0.15">
      <c r="B205" s="125"/>
      <c r="R205" s="126"/>
    </row>
    <row r="206" spans="2:18" ht="15" customHeight="1" x14ac:dyDescent="0.15">
      <c r="B206" s="125"/>
      <c r="R206" s="126"/>
    </row>
    <row r="207" spans="2:18" ht="15" customHeight="1" x14ac:dyDescent="0.15">
      <c r="B207" s="125"/>
      <c r="R207" s="126"/>
    </row>
    <row r="208" spans="2:18" ht="15" customHeight="1" x14ac:dyDescent="0.15">
      <c r="B208" s="125"/>
      <c r="R208" s="126"/>
    </row>
    <row r="209" spans="1:18" ht="15" customHeight="1" x14ac:dyDescent="0.15">
      <c r="B209" s="125"/>
      <c r="R209" s="126"/>
    </row>
    <row r="210" spans="1:18" ht="15" customHeight="1" x14ac:dyDescent="0.15">
      <c r="B210" s="125"/>
      <c r="R210" s="126"/>
    </row>
    <row r="211" spans="1:18" ht="15" customHeight="1" x14ac:dyDescent="0.15">
      <c r="B211" s="125"/>
      <c r="R211" s="126"/>
    </row>
    <row r="212" spans="1:18" ht="15" customHeight="1" x14ac:dyDescent="0.15">
      <c r="B212" s="125"/>
      <c r="R212" s="126"/>
    </row>
    <row r="213" spans="1:18" ht="15" customHeight="1" x14ac:dyDescent="0.15">
      <c r="B213" s="125"/>
      <c r="R213" s="126"/>
    </row>
    <row r="214" spans="1:18" ht="15" customHeight="1" x14ac:dyDescent="0.15">
      <c r="B214" s="125"/>
      <c r="R214" s="126"/>
    </row>
    <row r="215" spans="1:18" ht="15" customHeight="1" thickBot="1" x14ac:dyDescent="0.2">
      <c r="B215" s="127"/>
      <c r="C215" s="128"/>
      <c r="D215" s="128"/>
      <c r="E215" s="128"/>
      <c r="F215" s="128"/>
      <c r="G215" s="128"/>
      <c r="H215" s="128"/>
      <c r="I215" s="128"/>
      <c r="J215" s="128"/>
      <c r="K215" s="128"/>
      <c r="L215" s="128"/>
      <c r="M215" s="128"/>
      <c r="N215" s="128"/>
      <c r="O215" s="128"/>
      <c r="P215" s="128"/>
      <c r="Q215" s="128"/>
      <c r="R215" s="129"/>
    </row>
    <row r="216" spans="1:18" ht="5" customHeight="1" thickBot="1" x14ac:dyDescent="0.2"/>
    <row r="217" spans="1:18" ht="20" customHeight="1" thickBot="1" x14ac:dyDescent="0.2">
      <c r="A217" s="320" t="s">
        <v>15</v>
      </c>
      <c r="B217" s="321"/>
      <c r="C217" s="321"/>
      <c r="D217" s="75" t="s">
        <v>201</v>
      </c>
      <c r="E217" s="347" t="s">
        <v>284</v>
      </c>
      <c r="F217" s="348"/>
      <c r="G217" s="131"/>
      <c r="H217" s="75"/>
      <c r="I217" s="324"/>
      <c r="J217" s="324"/>
      <c r="K217" s="131"/>
      <c r="L217" s="75"/>
      <c r="M217" s="85" t="s">
        <v>202</v>
      </c>
      <c r="N217" s="132">
        <v>3</v>
      </c>
      <c r="O217" s="349" t="s">
        <v>203</v>
      </c>
      <c r="P217" s="350"/>
      <c r="Q217" s="75"/>
      <c r="R217" s="76"/>
    </row>
    <row r="218" spans="1:18" ht="5" customHeight="1" thickBot="1" x14ac:dyDescent="0.2">
      <c r="B218" s="55"/>
    </row>
    <row r="219" spans="1:18" ht="20" customHeight="1" thickBot="1" x14ac:dyDescent="0.2">
      <c r="B219" s="55"/>
      <c r="E219" s="86" t="s">
        <v>57</v>
      </c>
      <c r="F219" s="86" t="s">
        <v>58</v>
      </c>
      <c r="G219" s="86" t="s">
        <v>59</v>
      </c>
      <c r="H219" s="86" t="s">
        <v>60</v>
      </c>
      <c r="I219" s="86" t="s">
        <v>61</v>
      </c>
    </row>
    <row r="220" spans="1:18" ht="20" customHeight="1" x14ac:dyDescent="0.15">
      <c r="A220" s="354" t="s">
        <v>7</v>
      </c>
      <c r="B220" s="355"/>
      <c r="C220" s="355"/>
      <c r="D220" s="356"/>
      <c r="E220" s="88">
        <v>6</v>
      </c>
      <c r="F220" s="88">
        <v>5.5</v>
      </c>
      <c r="G220" s="88">
        <v>5</v>
      </c>
      <c r="H220" s="88">
        <v>6</v>
      </c>
      <c r="I220" s="88">
        <v>3</v>
      </c>
    </row>
    <row r="221" spans="1:18" ht="20" customHeight="1" x14ac:dyDescent="0.15">
      <c r="A221" s="357" t="s">
        <v>8</v>
      </c>
      <c r="B221" s="358"/>
      <c r="C221" s="358"/>
      <c r="D221" s="359"/>
      <c r="E221" s="89">
        <v>5</v>
      </c>
      <c r="F221" s="89">
        <v>5</v>
      </c>
      <c r="G221" s="89">
        <v>7</v>
      </c>
      <c r="H221" s="89">
        <v>2</v>
      </c>
      <c r="I221" s="89">
        <v>7</v>
      </c>
    </row>
    <row r="222" spans="1:18" ht="20" customHeight="1" thickBot="1" x14ac:dyDescent="0.2">
      <c r="A222" s="351" t="s">
        <v>9</v>
      </c>
      <c r="B222" s="352"/>
      <c r="C222" s="352"/>
      <c r="D222" s="353"/>
      <c r="E222" s="90">
        <v>4</v>
      </c>
      <c r="F222" s="90">
        <v>1</v>
      </c>
      <c r="G222" s="90">
        <v>5</v>
      </c>
      <c r="H222" s="90">
        <v>3</v>
      </c>
      <c r="I222" s="90">
        <v>4</v>
      </c>
    </row>
    <row r="223" spans="1:18" ht="5" customHeight="1" thickBot="1" x14ac:dyDescent="0.2">
      <c r="B223" s="55"/>
    </row>
    <row r="224" spans="1:18" ht="20" customHeight="1" thickBot="1" x14ac:dyDescent="0.2">
      <c r="B224" s="314" t="s">
        <v>11</v>
      </c>
      <c r="C224" s="315"/>
      <c r="D224" s="315"/>
      <c r="E224" s="315"/>
      <c r="F224" s="315"/>
      <c r="G224" s="316"/>
    </row>
    <row r="225" spans="2:18" ht="20" customHeight="1" x14ac:dyDescent="0.15">
      <c r="B225" s="305"/>
      <c r="C225" s="306"/>
      <c r="D225" s="306"/>
      <c r="E225" s="306"/>
      <c r="F225" s="306"/>
      <c r="G225" s="306"/>
      <c r="H225" s="306"/>
      <c r="I225" s="307"/>
    </row>
    <row r="226" spans="2:18" ht="20" customHeight="1" x14ac:dyDescent="0.15">
      <c r="B226" s="308"/>
      <c r="C226" s="309"/>
      <c r="D226" s="309"/>
      <c r="E226" s="309"/>
      <c r="F226" s="309"/>
      <c r="G226" s="309"/>
      <c r="H226" s="309"/>
      <c r="I226" s="310"/>
    </row>
    <row r="227" spans="2:18" ht="20" customHeight="1" x14ac:dyDescent="0.15">
      <c r="B227" s="308"/>
      <c r="C227" s="309"/>
      <c r="D227" s="309"/>
      <c r="E227" s="309"/>
      <c r="F227" s="309"/>
      <c r="G227" s="309"/>
      <c r="H227" s="309"/>
      <c r="I227" s="310"/>
    </row>
    <row r="228" spans="2:18" ht="20" customHeight="1" thickBot="1" x14ac:dyDescent="0.2">
      <c r="B228" s="311"/>
      <c r="C228" s="312"/>
      <c r="D228" s="312"/>
      <c r="E228" s="312"/>
      <c r="F228" s="312"/>
      <c r="G228" s="312"/>
      <c r="H228" s="312"/>
      <c r="I228" s="313"/>
    </row>
    <row r="229" spans="2:18" ht="5" customHeight="1" thickBot="1" x14ac:dyDescent="0.2">
      <c r="B229" s="87"/>
      <c r="C229" s="87"/>
      <c r="D229" s="87"/>
      <c r="E229" s="87"/>
      <c r="F229" s="87"/>
      <c r="G229" s="87"/>
      <c r="H229" s="87"/>
      <c r="I229" s="87"/>
    </row>
    <row r="230" spans="2:18" ht="20" customHeight="1" thickBot="1" x14ac:dyDescent="0.2">
      <c r="B230" s="314" t="s">
        <v>10</v>
      </c>
      <c r="C230" s="315"/>
      <c r="D230" s="315"/>
      <c r="E230" s="315"/>
      <c r="F230" s="315"/>
      <c r="G230" s="315"/>
      <c r="H230" s="316"/>
    </row>
    <row r="231" spans="2:18" ht="60" customHeight="1" thickBot="1" x14ac:dyDescent="0.2">
      <c r="B231" s="317"/>
      <c r="C231" s="318"/>
      <c r="D231" s="318"/>
      <c r="E231" s="318"/>
      <c r="F231" s="318"/>
      <c r="G231" s="318"/>
      <c r="H231" s="318"/>
      <c r="I231" s="318"/>
      <c r="J231" s="318"/>
      <c r="K231" s="318"/>
      <c r="L231" s="318"/>
      <c r="M231" s="318"/>
      <c r="N231" s="318"/>
      <c r="O231" s="318"/>
      <c r="P231" s="318"/>
      <c r="Q231" s="318"/>
      <c r="R231" s="319"/>
    </row>
    <row r="232" spans="2:18" ht="5" customHeight="1" thickBot="1" x14ac:dyDescent="0.2"/>
    <row r="233" spans="2:18" ht="15" customHeight="1" thickBot="1" x14ac:dyDescent="0.2">
      <c r="B233" s="302" t="s">
        <v>280</v>
      </c>
      <c r="C233" s="303"/>
      <c r="D233" s="303"/>
      <c r="E233" s="303"/>
      <c r="F233" s="303"/>
      <c r="G233" s="303"/>
      <c r="H233" s="304"/>
    </row>
    <row r="234" spans="2:18" ht="15" customHeight="1" x14ac:dyDescent="0.15">
      <c r="B234" s="124"/>
      <c r="C234" s="113"/>
      <c r="D234" s="113"/>
      <c r="E234" s="113"/>
      <c r="F234" s="113"/>
      <c r="G234" s="113"/>
      <c r="H234" s="113"/>
      <c r="I234" s="113"/>
      <c r="J234" s="113"/>
      <c r="K234" s="113"/>
      <c r="L234" s="113"/>
      <c r="M234" s="113"/>
      <c r="N234" s="113"/>
      <c r="O234" s="113"/>
      <c r="P234" s="113"/>
      <c r="Q234" s="113"/>
      <c r="R234" s="114"/>
    </row>
    <row r="235" spans="2:18" ht="15" customHeight="1" x14ac:dyDescent="0.15">
      <c r="B235" s="125"/>
      <c r="R235" s="126"/>
    </row>
    <row r="236" spans="2:18" ht="15" customHeight="1" x14ac:dyDescent="0.15">
      <c r="B236" s="125"/>
      <c r="R236" s="126"/>
    </row>
    <row r="237" spans="2:18" ht="15" customHeight="1" x14ac:dyDescent="0.15">
      <c r="B237" s="125"/>
      <c r="R237" s="126"/>
    </row>
    <row r="238" spans="2:18" ht="15" customHeight="1" x14ac:dyDescent="0.15">
      <c r="B238" s="125"/>
      <c r="R238" s="126"/>
    </row>
    <row r="239" spans="2:18" ht="15" customHeight="1" x14ac:dyDescent="0.15">
      <c r="B239" s="125"/>
      <c r="R239" s="126"/>
    </row>
    <row r="240" spans="2:18" ht="15" customHeight="1" x14ac:dyDescent="0.15">
      <c r="B240" s="125"/>
      <c r="R240" s="126"/>
    </row>
    <row r="241" spans="2:18" ht="15" customHeight="1" x14ac:dyDescent="0.15">
      <c r="B241" s="125"/>
      <c r="R241" s="126"/>
    </row>
    <row r="242" spans="2:18" ht="15" customHeight="1" x14ac:dyDescent="0.15">
      <c r="B242" s="125"/>
      <c r="R242" s="126"/>
    </row>
    <row r="243" spans="2:18" ht="15" customHeight="1" x14ac:dyDescent="0.15">
      <c r="B243" s="125"/>
      <c r="R243" s="126"/>
    </row>
    <row r="244" spans="2:18" ht="15" customHeight="1" x14ac:dyDescent="0.15">
      <c r="B244" s="125"/>
      <c r="R244" s="126"/>
    </row>
    <row r="245" spans="2:18" ht="15" customHeight="1" x14ac:dyDescent="0.15">
      <c r="B245" s="125"/>
      <c r="R245" s="126"/>
    </row>
    <row r="246" spans="2:18" ht="15" customHeight="1" x14ac:dyDescent="0.15">
      <c r="B246" s="125"/>
      <c r="R246" s="126"/>
    </row>
    <row r="247" spans="2:18" ht="15" customHeight="1" x14ac:dyDescent="0.15">
      <c r="B247" s="125"/>
      <c r="R247" s="126"/>
    </row>
    <row r="248" spans="2:18" ht="15" customHeight="1" x14ac:dyDescent="0.15">
      <c r="B248" s="125"/>
      <c r="R248" s="126"/>
    </row>
    <row r="249" spans="2:18" ht="15" customHeight="1" x14ac:dyDescent="0.15">
      <c r="B249" s="125"/>
      <c r="R249" s="126"/>
    </row>
    <row r="250" spans="2:18" ht="15" customHeight="1" x14ac:dyDescent="0.15">
      <c r="B250" s="125"/>
      <c r="R250" s="126"/>
    </row>
    <row r="251" spans="2:18" ht="15" customHeight="1" x14ac:dyDescent="0.15">
      <c r="B251" s="125"/>
      <c r="R251" s="126"/>
    </row>
    <row r="252" spans="2:18" ht="15" customHeight="1" x14ac:dyDescent="0.15">
      <c r="B252" s="125"/>
      <c r="R252" s="126"/>
    </row>
    <row r="253" spans="2:18" ht="15" customHeight="1" x14ac:dyDescent="0.15">
      <c r="B253" s="125"/>
      <c r="R253" s="126"/>
    </row>
    <row r="254" spans="2:18" ht="15" customHeight="1" x14ac:dyDescent="0.15">
      <c r="B254" s="125"/>
      <c r="R254" s="126"/>
    </row>
    <row r="255" spans="2:18" ht="15" customHeight="1" x14ac:dyDescent="0.15">
      <c r="B255" s="125"/>
      <c r="R255" s="126"/>
    </row>
    <row r="256" spans="2:18" ht="15" customHeight="1" x14ac:dyDescent="0.15">
      <c r="B256" s="125"/>
      <c r="R256" s="126"/>
    </row>
    <row r="257" spans="1:18" ht="15" customHeight="1" x14ac:dyDescent="0.15">
      <c r="B257" s="125"/>
      <c r="R257" s="126"/>
    </row>
    <row r="258" spans="1:18" ht="15" customHeight="1" x14ac:dyDescent="0.15">
      <c r="B258" s="125"/>
      <c r="R258" s="126"/>
    </row>
    <row r="259" spans="1:18" ht="15" customHeight="1" x14ac:dyDescent="0.15">
      <c r="B259" s="125"/>
      <c r="R259" s="126"/>
    </row>
    <row r="260" spans="1:18" ht="15" customHeight="1" x14ac:dyDescent="0.15">
      <c r="B260" s="125"/>
      <c r="R260" s="126"/>
    </row>
    <row r="261" spans="1:18" ht="15" customHeight="1" x14ac:dyDescent="0.15">
      <c r="B261" s="125"/>
      <c r="R261" s="126"/>
    </row>
    <row r="262" spans="1:18" ht="15" customHeight="1" x14ac:dyDescent="0.15">
      <c r="B262" s="125"/>
      <c r="R262" s="126"/>
    </row>
    <row r="263" spans="1:18" ht="15" customHeight="1" x14ac:dyDescent="0.15">
      <c r="B263" s="125"/>
      <c r="R263" s="126"/>
    </row>
    <row r="264" spans="1:18" ht="15" customHeight="1" x14ac:dyDescent="0.15">
      <c r="B264" s="125"/>
      <c r="R264" s="126"/>
    </row>
    <row r="265" spans="1:18" ht="15" customHeight="1" x14ac:dyDescent="0.15">
      <c r="B265" s="125"/>
      <c r="R265" s="126"/>
    </row>
    <row r="266" spans="1:18" ht="15" customHeight="1" x14ac:dyDescent="0.15">
      <c r="B266" s="125"/>
      <c r="R266" s="126"/>
    </row>
    <row r="267" spans="1:18" ht="15" customHeight="1" thickBot="1" x14ac:dyDescent="0.2">
      <c r="B267" s="127"/>
      <c r="C267" s="128"/>
      <c r="D267" s="128"/>
      <c r="E267" s="128"/>
      <c r="F267" s="128"/>
      <c r="G267" s="128"/>
      <c r="H267" s="128"/>
      <c r="I267" s="128"/>
      <c r="J267" s="128"/>
      <c r="K267" s="128"/>
      <c r="L267" s="128"/>
      <c r="M267" s="128"/>
      <c r="N267" s="128"/>
      <c r="O267" s="128"/>
      <c r="P267" s="128"/>
      <c r="Q267" s="128"/>
      <c r="R267" s="129"/>
    </row>
    <row r="268" spans="1:18" ht="5" customHeight="1" thickBot="1" x14ac:dyDescent="0.2"/>
    <row r="269" spans="1:18" ht="20" customHeight="1" thickBot="1" x14ac:dyDescent="0.2">
      <c r="A269" s="320" t="s">
        <v>16</v>
      </c>
      <c r="B269" s="321"/>
      <c r="C269" s="321"/>
      <c r="D269" s="75" t="s">
        <v>201</v>
      </c>
      <c r="E269" s="347" t="s">
        <v>284</v>
      </c>
      <c r="F269" s="348"/>
      <c r="G269" s="131"/>
      <c r="H269" s="75"/>
      <c r="I269" s="324"/>
      <c r="J269" s="324"/>
      <c r="K269" s="131"/>
      <c r="L269" s="75"/>
      <c r="M269" s="85" t="s">
        <v>202</v>
      </c>
      <c r="N269" s="132">
        <v>3</v>
      </c>
      <c r="O269" s="349" t="s">
        <v>203</v>
      </c>
      <c r="P269" s="350"/>
      <c r="Q269" s="75"/>
      <c r="R269" s="76"/>
    </row>
    <row r="270" spans="1:18" ht="5" customHeight="1" thickBot="1" x14ac:dyDescent="0.2">
      <c r="B270" s="55"/>
    </row>
    <row r="271" spans="1:18" ht="20" customHeight="1" thickBot="1" x14ac:dyDescent="0.2">
      <c r="B271" s="55"/>
      <c r="E271" s="86" t="s">
        <v>57</v>
      </c>
      <c r="F271" s="86" t="s">
        <v>58</v>
      </c>
      <c r="G271" s="86" t="s">
        <v>59</v>
      </c>
      <c r="H271" s="86" t="s">
        <v>60</v>
      </c>
      <c r="I271" s="86" t="s">
        <v>61</v>
      </c>
    </row>
    <row r="272" spans="1:18" ht="20" customHeight="1" x14ac:dyDescent="0.15">
      <c r="A272" s="354" t="s">
        <v>7</v>
      </c>
      <c r="B272" s="355"/>
      <c r="C272" s="355"/>
      <c r="D272" s="356"/>
      <c r="E272" s="88">
        <v>6</v>
      </c>
      <c r="F272" s="88">
        <v>5.5</v>
      </c>
      <c r="G272" s="88">
        <v>10</v>
      </c>
      <c r="H272" s="88">
        <v>6</v>
      </c>
      <c r="I272" s="88">
        <v>3</v>
      </c>
    </row>
    <row r="273" spans="1:18" ht="20" customHeight="1" x14ac:dyDescent="0.15">
      <c r="A273" s="357" t="s">
        <v>8</v>
      </c>
      <c r="B273" s="358"/>
      <c r="C273" s="358"/>
      <c r="D273" s="359"/>
      <c r="E273" s="89">
        <v>7</v>
      </c>
      <c r="F273" s="89">
        <v>8</v>
      </c>
      <c r="G273" s="89">
        <v>7</v>
      </c>
      <c r="H273" s="89">
        <v>9</v>
      </c>
      <c r="I273" s="89">
        <v>5</v>
      </c>
    </row>
    <row r="274" spans="1:18" ht="20" customHeight="1" thickBot="1" x14ac:dyDescent="0.2">
      <c r="A274" s="351" t="s">
        <v>9</v>
      </c>
      <c r="B274" s="352"/>
      <c r="C274" s="352"/>
      <c r="D274" s="353"/>
      <c r="E274" s="90">
        <v>2</v>
      </c>
      <c r="F274" s="90">
        <v>7</v>
      </c>
      <c r="G274" s="90">
        <v>4</v>
      </c>
      <c r="H274" s="90">
        <v>8</v>
      </c>
      <c r="I274" s="90">
        <v>4</v>
      </c>
    </row>
    <row r="275" spans="1:18" ht="5" customHeight="1" thickBot="1" x14ac:dyDescent="0.2">
      <c r="B275" s="55"/>
    </row>
    <row r="276" spans="1:18" ht="20" customHeight="1" thickBot="1" x14ac:dyDescent="0.2">
      <c r="B276" s="314" t="s">
        <v>11</v>
      </c>
      <c r="C276" s="315"/>
      <c r="D276" s="315"/>
      <c r="E276" s="315"/>
      <c r="F276" s="315"/>
      <c r="G276" s="316"/>
    </row>
    <row r="277" spans="1:18" ht="20" customHeight="1" x14ac:dyDescent="0.15">
      <c r="B277" s="305"/>
      <c r="C277" s="306"/>
      <c r="D277" s="306"/>
      <c r="E277" s="306"/>
      <c r="F277" s="306"/>
      <c r="G277" s="306"/>
      <c r="H277" s="306"/>
      <c r="I277" s="307"/>
    </row>
    <row r="278" spans="1:18" ht="20" customHeight="1" x14ac:dyDescent="0.15">
      <c r="B278" s="308"/>
      <c r="C278" s="309"/>
      <c r="D278" s="309"/>
      <c r="E278" s="309"/>
      <c r="F278" s="309"/>
      <c r="G278" s="309"/>
      <c r="H278" s="309"/>
      <c r="I278" s="310"/>
    </row>
    <row r="279" spans="1:18" ht="20" customHeight="1" x14ac:dyDescent="0.15">
      <c r="B279" s="308"/>
      <c r="C279" s="309"/>
      <c r="D279" s="309"/>
      <c r="E279" s="309"/>
      <c r="F279" s="309"/>
      <c r="G279" s="309"/>
      <c r="H279" s="309"/>
      <c r="I279" s="310"/>
    </row>
    <row r="280" spans="1:18" ht="20" customHeight="1" thickBot="1" x14ac:dyDescent="0.2">
      <c r="B280" s="311"/>
      <c r="C280" s="312"/>
      <c r="D280" s="312"/>
      <c r="E280" s="312"/>
      <c r="F280" s="312"/>
      <c r="G280" s="312"/>
      <c r="H280" s="312"/>
      <c r="I280" s="313"/>
    </row>
    <row r="281" spans="1:18" ht="5" customHeight="1" thickBot="1" x14ac:dyDescent="0.2">
      <c r="B281" s="87"/>
      <c r="C281" s="87"/>
      <c r="D281" s="87"/>
      <c r="E281" s="87"/>
      <c r="F281" s="87"/>
      <c r="G281" s="87"/>
      <c r="H281" s="87"/>
      <c r="I281" s="87"/>
    </row>
    <row r="282" spans="1:18" ht="20" customHeight="1" thickBot="1" x14ac:dyDescent="0.2">
      <c r="B282" s="314" t="s">
        <v>10</v>
      </c>
      <c r="C282" s="315"/>
      <c r="D282" s="315"/>
      <c r="E282" s="315"/>
      <c r="F282" s="315"/>
      <c r="G282" s="315"/>
      <c r="H282" s="316"/>
    </row>
    <row r="283" spans="1:18" ht="60" customHeight="1" thickBot="1" x14ac:dyDescent="0.2">
      <c r="B283" s="317"/>
      <c r="C283" s="318"/>
      <c r="D283" s="318"/>
      <c r="E283" s="318"/>
      <c r="F283" s="318"/>
      <c r="G283" s="318"/>
      <c r="H283" s="318"/>
      <c r="I283" s="318"/>
      <c r="J283" s="318"/>
      <c r="K283" s="318"/>
      <c r="L283" s="318"/>
      <c r="M283" s="318"/>
      <c r="N283" s="318"/>
      <c r="O283" s="318"/>
      <c r="P283" s="318"/>
      <c r="Q283" s="318"/>
      <c r="R283" s="319"/>
    </row>
    <row r="284" spans="1:18" ht="5" customHeight="1" thickBot="1" x14ac:dyDescent="0.2"/>
    <row r="285" spans="1:18" ht="15" customHeight="1" thickBot="1" x14ac:dyDescent="0.2">
      <c r="B285" s="302" t="s">
        <v>280</v>
      </c>
      <c r="C285" s="303"/>
      <c r="D285" s="303"/>
      <c r="E285" s="303"/>
      <c r="F285" s="303"/>
      <c r="G285" s="303"/>
      <c r="H285" s="304"/>
    </row>
    <row r="286" spans="1:18" ht="15" customHeight="1" x14ac:dyDescent="0.15">
      <c r="B286" s="124"/>
      <c r="C286" s="113"/>
      <c r="D286" s="113"/>
      <c r="E286" s="113"/>
      <c r="F286" s="113"/>
      <c r="G286" s="113"/>
      <c r="H286" s="113"/>
      <c r="I286" s="113"/>
      <c r="J286" s="113"/>
      <c r="K286" s="113"/>
      <c r="L286" s="113"/>
      <c r="M286" s="113"/>
      <c r="N286" s="113"/>
      <c r="O286" s="113"/>
      <c r="P286" s="113"/>
      <c r="Q286" s="113"/>
      <c r="R286" s="114"/>
    </row>
    <row r="287" spans="1:18" ht="15" customHeight="1" x14ac:dyDescent="0.15">
      <c r="B287" s="125"/>
      <c r="R287" s="126"/>
    </row>
    <row r="288" spans="1:18" ht="15" customHeight="1" x14ac:dyDescent="0.15">
      <c r="B288" s="125"/>
      <c r="R288" s="126"/>
    </row>
    <row r="289" spans="2:18" ht="15" customHeight="1" x14ac:dyDescent="0.15">
      <c r="B289" s="125"/>
      <c r="R289" s="126"/>
    </row>
    <row r="290" spans="2:18" ht="15" customHeight="1" x14ac:dyDescent="0.15">
      <c r="B290" s="125"/>
      <c r="R290" s="126"/>
    </row>
    <row r="291" spans="2:18" ht="15" customHeight="1" x14ac:dyDescent="0.15">
      <c r="B291" s="125"/>
      <c r="R291" s="126"/>
    </row>
    <row r="292" spans="2:18" ht="15" customHeight="1" x14ac:dyDescent="0.15">
      <c r="B292" s="125"/>
      <c r="R292" s="126"/>
    </row>
    <row r="293" spans="2:18" ht="15" customHeight="1" x14ac:dyDescent="0.15">
      <c r="B293" s="125"/>
      <c r="R293" s="126"/>
    </row>
    <row r="294" spans="2:18" ht="15" customHeight="1" x14ac:dyDescent="0.15">
      <c r="B294" s="125"/>
      <c r="R294" s="126"/>
    </row>
    <row r="295" spans="2:18" ht="15" customHeight="1" x14ac:dyDescent="0.15">
      <c r="B295" s="125"/>
      <c r="R295" s="126"/>
    </row>
    <row r="296" spans="2:18" ht="15" customHeight="1" x14ac:dyDescent="0.15">
      <c r="B296" s="125"/>
      <c r="R296" s="126"/>
    </row>
    <row r="297" spans="2:18" ht="15" customHeight="1" x14ac:dyDescent="0.15">
      <c r="B297" s="125"/>
      <c r="R297" s="126"/>
    </row>
    <row r="298" spans="2:18" ht="15" customHeight="1" x14ac:dyDescent="0.15">
      <c r="B298" s="125"/>
      <c r="R298" s="126"/>
    </row>
    <row r="299" spans="2:18" ht="15" customHeight="1" x14ac:dyDescent="0.15">
      <c r="B299" s="125"/>
      <c r="R299" s="126"/>
    </row>
    <row r="300" spans="2:18" ht="15" customHeight="1" x14ac:dyDescent="0.15">
      <c r="B300" s="125"/>
      <c r="R300" s="126"/>
    </row>
    <row r="301" spans="2:18" ht="15" customHeight="1" x14ac:dyDescent="0.15">
      <c r="B301" s="125"/>
      <c r="R301" s="126"/>
    </row>
    <row r="302" spans="2:18" ht="15" customHeight="1" x14ac:dyDescent="0.15">
      <c r="B302" s="125"/>
      <c r="R302" s="126"/>
    </row>
    <row r="303" spans="2:18" ht="15" customHeight="1" x14ac:dyDescent="0.15">
      <c r="B303" s="125"/>
      <c r="R303" s="126"/>
    </row>
    <row r="304" spans="2:18" ht="15" customHeight="1" x14ac:dyDescent="0.15">
      <c r="B304" s="125"/>
      <c r="R304" s="126"/>
    </row>
    <row r="305" spans="2:18" ht="15" customHeight="1" x14ac:dyDescent="0.15">
      <c r="B305" s="125"/>
      <c r="R305" s="126"/>
    </row>
    <row r="306" spans="2:18" ht="15" customHeight="1" x14ac:dyDescent="0.15">
      <c r="B306" s="125"/>
      <c r="R306" s="126"/>
    </row>
    <row r="307" spans="2:18" ht="15" customHeight="1" x14ac:dyDescent="0.15">
      <c r="B307" s="125"/>
      <c r="R307" s="126"/>
    </row>
    <row r="308" spans="2:18" ht="15" customHeight="1" x14ac:dyDescent="0.15">
      <c r="B308" s="125"/>
      <c r="R308" s="126"/>
    </row>
    <row r="309" spans="2:18" ht="15" customHeight="1" x14ac:dyDescent="0.15">
      <c r="B309" s="125"/>
      <c r="R309" s="126"/>
    </row>
    <row r="310" spans="2:18" ht="15" customHeight="1" x14ac:dyDescent="0.15">
      <c r="B310" s="125"/>
      <c r="R310" s="126"/>
    </row>
    <row r="311" spans="2:18" ht="15" customHeight="1" x14ac:dyDescent="0.15">
      <c r="B311" s="125"/>
      <c r="R311" s="126"/>
    </row>
    <row r="312" spans="2:18" ht="15" customHeight="1" x14ac:dyDescent="0.15">
      <c r="B312" s="125"/>
      <c r="R312" s="126"/>
    </row>
    <row r="313" spans="2:18" ht="15" customHeight="1" x14ac:dyDescent="0.15">
      <c r="B313" s="125"/>
      <c r="R313" s="126"/>
    </row>
    <row r="314" spans="2:18" ht="15" customHeight="1" x14ac:dyDescent="0.15">
      <c r="B314" s="125"/>
      <c r="R314" s="126"/>
    </row>
    <row r="315" spans="2:18" ht="15" customHeight="1" x14ac:dyDescent="0.15">
      <c r="B315" s="125"/>
      <c r="R315" s="126"/>
    </row>
    <row r="316" spans="2:18" ht="15" customHeight="1" x14ac:dyDescent="0.15">
      <c r="B316" s="125"/>
      <c r="R316" s="126"/>
    </row>
    <row r="317" spans="2:18" ht="15" customHeight="1" x14ac:dyDescent="0.15">
      <c r="B317" s="125"/>
      <c r="R317" s="126"/>
    </row>
    <row r="318" spans="2:18" ht="15" customHeight="1" x14ac:dyDescent="0.15">
      <c r="B318" s="125"/>
      <c r="R318" s="126"/>
    </row>
    <row r="319" spans="2:18" ht="15" customHeight="1" thickBot="1" x14ac:dyDescent="0.2">
      <c r="B319" s="127"/>
      <c r="C319" s="128"/>
      <c r="D319" s="128"/>
      <c r="E319" s="128"/>
      <c r="F319" s="128"/>
      <c r="G319" s="128"/>
      <c r="H319" s="128"/>
      <c r="I319" s="128"/>
      <c r="J319" s="128"/>
      <c r="K319" s="128"/>
      <c r="L319" s="128"/>
      <c r="M319" s="128"/>
      <c r="N319" s="128"/>
      <c r="O319" s="128"/>
      <c r="P319" s="128"/>
      <c r="Q319" s="128"/>
      <c r="R319" s="129"/>
    </row>
    <row r="320" spans="2:18" ht="5" customHeight="1" x14ac:dyDescent="0.15"/>
    <row r="321" spans="1:18" ht="5" customHeight="1" x14ac:dyDescent="0.2">
      <c r="A321" s="50"/>
      <c r="B321" s="51"/>
      <c r="C321" s="51"/>
      <c r="D321" s="51"/>
      <c r="E321" s="51"/>
      <c r="F321" s="51"/>
      <c r="G321" s="51"/>
      <c r="H321" s="51"/>
      <c r="I321" s="51"/>
      <c r="J321" s="51"/>
      <c r="K321" s="52"/>
      <c r="L321" s="53"/>
      <c r="M321" s="53"/>
      <c r="N321" s="53"/>
      <c r="O321" s="53"/>
      <c r="P321" s="51"/>
      <c r="Q321" s="51"/>
      <c r="R321" s="51"/>
    </row>
    <row r="322" spans="1:18" ht="5" customHeight="1" x14ac:dyDescent="0.15"/>
    <row r="323" spans="1:18" s="143" customFormat="1" ht="25" customHeight="1" thickBot="1" x14ac:dyDescent="0.25">
      <c r="B323" s="339" t="s">
        <v>349</v>
      </c>
      <c r="C323" s="340"/>
      <c r="D323" s="340"/>
      <c r="E323" s="340"/>
      <c r="F323" s="340"/>
      <c r="G323" s="340"/>
      <c r="H323" s="340"/>
      <c r="I323" s="340"/>
      <c r="J323" s="340"/>
      <c r="K323" s="340"/>
      <c r="L323" s="340"/>
      <c r="M323" s="340"/>
      <c r="N323" s="340"/>
      <c r="O323" s="340"/>
      <c r="P323" s="340"/>
      <c r="Q323" s="340"/>
      <c r="R323" s="341"/>
    </row>
    <row r="324" spans="1:18" ht="25" customHeight="1" thickBot="1" x14ac:dyDescent="0.2">
      <c r="B324" s="55"/>
      <c r="L324" s="231" t="s">
        <v>345</v>
      </c>
      <c r="M324" s="232"/>
      <c r="N324" s="232"/>
      <c r="O324" s="233"/>
      <c r="P324" s="288">
        <v>0</v>
      </c>
      <c r="Q324" s="299"/>
      <c r="R324" s="146" t="s">
        <v>342</v>
      </c>
    </row>
    <row r="325" spans="1:18" ht="25" customHeight="1" thickBot="1" x14ac:dyDescent="0.2">
      <c r="B325" s="55"/>
      <c r="L325" s="231" t="s">
        <v>346</v>
      </c>
      <c r="M325" s="232"/>
      <c r="N325" s="232"/>
      <c r="O325" s="233"/>
      <c r="P325" s="288">
        <v>0</v>
      </c>
      <c r="Q325" s="299"/>
      <c r="R325" s="146" t="s">
        <v>342</v>
      </c>
    </row>
    <row r="326" spans="1:18" ht="25" customHeight="1" thickBot="1" x14ac:dyDescent="0.2">
      <c r="B326" s="55"/>
      <c r="L326" s="231" t="s">
        <v>347</v>
      </c>
      <c r="M326" s="232"/>
      <c r="N326" s="232"/>
      <c r="O326" s="233"/>
      <c r="P326" s="288">
        <v>0</v>
      </c>
      <c r="Q326" s="299"/>
      <c r="R326" s="146" t="s">
        <v>342</v>
      </c>
    </row>
    <row r="327" spans="1:18" ht="15" thickBot="1" x14ac:dyDescent="0.2">
      <c r="B327" s="55"/>
      <c r="K327" s="45"/>
      <c r="L327" s="48"/>
      <c r="M327" s="48"/>
      <c r="N327" s="48"/>
    </row>
    <row r="328" spans="1:18" ht="15" thickBot="1" x14ac:dyDescent="0.2">
      <c r="B328" s="58"/>
      <c r="C328" s="58"/>
      <c r="D328" s="58"/>
      <c r="E328" s="58"/>
      <c r="F328" s="262" t="s">
        <v>197</v>
      </c>
      <c r="G328" s="262"/>
      <c r="H328" s="262" t="s">
        <v>84</v>
      </c>
      <c r="I328" s="262"/>
      <c r="K328" s="45"/>
      <c r="L328" s="48"/>
      <c r="M328" s="48"/>
      <c r="N328" s="48"/>
    </row>
    <row r="329" spans="1:18" s="134" customFormat="1" ht="25" customHeight="1" thickTop="1" thickBot="1" x14ac:dyDescent="0.25">
      <c r="A329" s="141"/>
      <c r="B329" s="227" t="s">
        <v>196</v>
      </c>
      <c r="C329" s="228"/>
      <c r="D329" s="228"/>
      <c r="E329" s="332"/>
      <c r="F329" s="229">
        <f>AVERAGE(P324:Q326)</f>
        <v>0</v>
      </c>
      <c r="G329" s="229"/>
      <c r="H329" s="230">
        <f>IF(AVERAGE(P324:Q326)&gt;((MIN(P324:Q326)+20)),MIN(P324:Q326)+20,VLOOKUP(F329,'Datos Aux'!$A$15:$C$33,3,TRUE))</f>
        <v>0</v>
      </c>
      <c r="I329" s="230"/>
      <c r="J329" s="142" t="s">
        <v>86</v>
      </c>
      <c r="K329" s="57">
        <f>50/100*H329</f>
        <v>0</v>
      </c>
      <c r="L329" s="345" t="s">
        <v>353</v>
      </c>
      <c r="M329" s="346"/>
      <c r="N329" s="346"/>
      <c r="O329" s="346"/>
      <c r="P329" s="346"/>
      <c r="Q329" s="346"/>
      <c r="R329" s="346"/>
    </row>
    <row r="330" spans="1:18" customFormat="1" ht="25" customHeight="1" thickTop="1" x14ac:dyDescent="0.2"/>
    <row r="331" spans="1:18" customFormat="1" ht="25" customHeight="1" x14ac:dyDescent="0.2"/>
    <row r="332" spans="1:18" customFormat="1" ht="25" customHeight="1" x14ac:dyDescent="0.2"/>
    <row r="333" spans="1:18" customFormat="1" ht="25" customHeight="1" x14ac:dyDescent="0.2"/>
    <row r="334" spans="1:18" customFormat="1" ht="25" customHeight="1" x14ac:dyDescent="0.2"/>
    <row r="335" spans="1:18" customFormat="1" ht="25" customHeight="1" x14ac:dyDescent="0.2"/>
    <row r="336" spans="1:18" customFormat="1" ht="25" customHeight="1" x14ac:dyDescent="0.2"/>
    <row r="337" customFormat="1" ht="25" customHeight="1" x14ac:dyDescent="0.2"/>
    <row r="338" customFormat="1" ht="25" customHeight="1" x14ac:dyDescent="0.2"/>
    <row r="339" customFormat="1" ht="25" customHeight="1" x14ac:dyDescent="0.2"/>
    <row r="340" customFormat="1" ht="25" customHeight="1" x14ac:dyDescent="0.2"/>
    <row r="341" customFormat="1" ht="25" customHeight="1" x14ac:dyDescent="0.2"/>
    <row r="342" customFormat="1" ht="25" customHeight="1" x14ac:dyDescent="0.2"/>
    <row r="343" customFormat="1" ht="25" customHeight="1" x14ac:dyDescent="0.2"/>
    <row r="344" customFormat="1" ht="25" customHeight="1" x14ac:dyDescent="0.2"/>
    <row r="345" customFormat="1" ht="25" customHeight="1" x14ac:dyDescent="0.2"/>
    <row r="346" customFormat="1" ht="25" customHeight="1" x14ac:dyDescent="0.2"/>
    <row r="347" customFormat="1" ht="25" customHeight="1" x14ac:dyDescent="0.2"/>
    <row r="348" customFormat="1" ht="25" customHeight="1" x14ac:dyDescent="0.2"/>
    <row r="349" customFormat="1" ht="25" customHeight="1" x14ac:dyDescent="0.2"/>
    <row r="350" customFormat="1" ht="25" customHeight="1" x14ac:dyDescent="0.2"/>
    <row r="351" customFormat="1" ht="25" customHeight="1" x14ac:dyDescent="0.2"/>
    <row r="352" customFormat="1" ht="25" customHeight="1" x14ac:dyDescent="0.2"/>
    <row r="353" customFormat="1" ht="25" customHeight="1" x14ac:dyDescent="0.2"/>
    <row r="354" customFormat="1" ht="25" customHeight="1" x14ac:dyDescent="0.2"/>
    <row r="355" customFormat="1" ht="25" customHeight="1" x14ac:dyDescent="0.2"/>
    <row r="356" customFormat="1" ht="25" customHeight="1" x14ac:dyDescent="0.2"/>
    <row r="357" customFormat="1" ht="25" customHeight="1" x14ac:dyDescent="0.2"/>
    <row r="358" customFormat="1" ht="25" customHeight="1" x14ac:dyDescent="0.2"/>
  </sheetData>
  <mergeCells count="92">
    <mergeCell ref="A12:D12"/>
    <mergeCell ref="B1:R1"/>
    <mergeCell ref="N2:O2"/>
    <mergeCell ref="P2:Q2"/>
    <mergeCell ref="B3:Q3"/>
    <mergeCell ref="B4:R4"/>
    <mergeCell ref="B5:R5"/>
    <mergeCell ref="B7:R7"/>
    <mergeCell ref="A9:C9"/>
    <mergeCell ref="E9:F9"/>
    <mergeCell ref="I9:J9"/>
    <mergeCell ref="O9:P9"/>
    <mergeCell ref="A65:D65"/>
    <mergeCell ref="A13:D13"/>
    <mergeCell ref="A14:D14"/>
    <mergeCell ref="B16:G16"/>
    <mergeCell ref="B17:I20"/>
    <mergeCell ref="B22:H22"/>
    <mergeCell ref="B23:R23"/>
    <mergeCell ref="B25:H25"/>
    <mergeCell ref="A61:C61"/>
    <mergeCell ref="E61:F61"/>
    <mergeCell ref="I61:J61"/>
    <mergeCell ref="O61:P61"/>
    <mergeCell ref="A64:D64"/>
    <mergeCell ref="A66:D66"/>
    <mergeCell ref="B68:G68"/>
    <mergeCell ref="B69:I72"/>
    <mergeCell ref="B74:H74"/>
    <mergeCell ref="B75:R75"/>
    <mergeCell ref="A113:C113"/>
    <mergeCell ref="E113:F113"/>
    <mergeCell ref="I113:J113"/>
    <mergeCell ref="O113:P113"/>
    <mergeCell ref="B77:H77"/>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B283:R283"/>
    <mergeCell ref="B285:H285"/>
    <mergeCell ref="A272:D272"/>
    <mergeCell ref="A273:D273"/>
    <mergeCell ref="A274:D274"/>
    <mergeCell ref="B276:G276"/>
    <mergeCell ref="B277:I280"/>
    <mergeCell ref="B282:H282"/>
    <mergeCell ref="A222:D222"/>
    <mergeCell ref="B224:G224"/>
    <mergeCell ref="B225:I228"/>
    <mergeCell ref="B230:H230"/>
    <mergeCell ref="B231:R231"/>
    <mergeCell ref="A269:C269"/>
    <mergeCell ref="E269:F269"/>
    <mergeCell ref="I269:J269"/>
    <mergeCell ref="O269:P269"/>
    <mergeCell ref="B233:H233"/>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s>
  <conditionalFormatting sqref="H329">
    <cfRule type="cellIs" dxfId="4" priority="11" operator="between">
      <formula>80.1</formula>
      <formula>100</formula>
    </cfRule>
    <cfRule type="cellIs" dxfId="3" priority="12" operator="between">
      <formula>60.1</formula>
      <formula>80</formula>
    </cfRule>
    <cfRule type="cellIs" dxfId="2" priority="13" operator="between">
      <formula>40</formula>
      <formula>60</formula>
    </cfRule>
    <cfRule type="cellIs" dxfId="1" priority="14" operator="between">
      <formula>15</formula>
      <formula>39.9</formula>
    </cfRule>
    <cfRule type="cellIs" dxfId="0" priority="1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9:I329" xr:uid="{18496B28-24A0-014C-91FF-DDBE1D75796B}"/>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Solo puede elegir una de las opciones de la lista" promptTitle="Ciclo" prompt="Seleccione una de las opciones brindadas" xr:uid="{4319C697-4287-41A3-962A-32DF17FBB612}">
          <x14:formula1>
            <xm:f>'Datos Aux'!$H$13:$H$17</xm:f>
          </x14:formula1>
          <xm:sqref>O9:P9 O217:P217 O61:P61 O113:P113 O165:P165 O269:P269</xm:sqref>
        </x14:dataValidation>
        <x14:dataValidation type="list" allowBlank="1" showInputMessage="1" showErrorMessage="1" promptTitle="Tipo" prompt="Seleccione de esta lista el tipo de indicador que presenta" xr:uid="{8B311D1F-8F97-40DA-8C7A-3EA8B1ACB3B1}">
          <x14:formula1>
            <xm:f>'Datos Aux'!$M$13:$M$14</xm:f>
          </x14:formula1>
          <xm:sqref>E9:F9 E61:F61 E113:F113 E165:F165 E217:F217 E269:F269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8"/>
  <sheetViews>
    <sheetView showGridLines="0" workbookViewId="0">
      <selection activeCell="B2" sqref="B2"/>
    </sheetView>
  </sheetViews>
  <sheetFormatPr baseColWidth="10" defaultColWidth="11.5" defaultRowHeight="20" customHeight="1" x14ac:dyDescent="0.2"/>
  <cols>
    <col min="1" max="17" width="7.6640625" style="5" customWidth="1"/>
    <col min="18" max="16384" width="11.5" style="5"/>
  </cols>
  <sheetData>
    <row r="1" spans="1:17" ht="58.5" customHeight="1" x14ac:dyDescent="0.2">
      <c r="A1" s="360" t="s">
        <v>278</v>
      </c>
      <c r="B1" s="360"/>
      <c r="C1" s="360"/>
      <c r="D1" s="360"/>
      <c r="E1" s="360"/>
      <c r="F1" s="360"/>
      <c r="G1" s="360"/>
      <c r="H1" s="360"/>
      <c r="I1" s="360"/>
      <c r="J1" s="360"/>
      <c r="K1" s="360"/>
      <c r="L1" s="360"/>
      <c r="M1" s="360"/>
      <c r="N1" s="360"/>
      <c r="O1" s="360"/>
      <c r="P1" s="360"/>
      <c r="Q1" s="360"/>
    </row>
    <row r="2" spans="1:17" ht="20" customHeight="1" x14ac:dyDescent="0.15">
      <c r="A2" s="123" t="s">
        <v>72</v>
      </c>
      <c r="B2" s="61">
        <v>3</v>
      </c>
      <c r="C2" s="62"/>
      <c r="D2" s="62"/>
      <c r="E2" s="62"/>
      <c r="F2" s="62"/>
      <c r="G2" s="62"/>
      <c r="H2" s="62"/>
      <c r="I2" s="62"/>
      <c r="J2" s="62"/>
      <c r="K2" s="62"/>
      <c r="L2" s="62" t="s">
        <v>73</v>
      </c>
      <c r="M2" s="246">
        <f ca="1">TODAY()</f>
        <v>45673</v>
      </c>
      <c r="N2" s="247"/>
      <c r="O2" s="247"/>
      <c r="P2" s="247"/>
      <c r="Q2" s="62"/>
    </row>
    <row r="3" spans="1:17" s="122" customFormat="1" ht="20" customHeight="1" thickBot="1" x14ac:dyDescent="0.25">
      <c r="A3" s="361" t="s">
        <v>20</v>
      </c>
      <c r="B3" s="361"/>
      <c r="C3" s="361"/>
      <c r="D3" s="361"/>
      <c r="E3" s="361"/>
      <c r="F3" s="361"/>
      <c r="G3" s="361"/>
      <c r="H3" s="361"/>
      <c r="I3" s="361"/>
      <c r="J3" s="361"/>
      <c r="K3" s="361"/>
      <c r="L3" s="361"/>
      <c r="M3" s="361"/>
      <c r="N3" s="361"/>
      <c r="O3" s="361"/>
      <c r="P3" s="361"/>
      <c r="Q3" s="361"/>
    </row>
    <row r="4" spans="1:17" ht="20" customHeight="1" thickTop="1" x14ac:dyDescent="0.2"/>
    <row r="5" spans="1:17" s="13" customFormat="1" ht="15" x14ac:dyDescent="0.2">
      <c r="A5" s="13" t="s">
        <v>21</v>
      </c>
    </row>
    <row r="6" spans="1:17" ht="20" customHeight="1" x14ac:dyDescent="0.2">
      <c r="A6" s="8"/>
    </row>
    <row r="7" spans="1:17" ht="20" customHeight="1" x14ac:dyDescent="0.2">
      <c r="A7" s="8"/>
    </row>
    <row r="9" spans="1:17" ht="20" customHeight="1" x14ac:dyDescent="0.2">
      <c r="A9"/>
      <c r="B9"/>
      <c r="C9"/>
      <c r="D9"/>
      <c r="E9"/>
      <c r="F9"/>
    </row>
    <row r="10" spans="1:17" ht="20" customHeight="1" x14ac:dyDescent="0.2">
      <c r="A10"/>
      <c r="B10"/>
      <c r="C10"/>
      <c r="D10"/>
      <c r="E10"/>
      <c r="F10"/>
    </row>
    <row r="11" spans="1:17" ht="20" customHeight="1" x14ac:dyDescent="0.2">
      <c r="A11"/>
      <c r="B11"/>
      <c r="C11"/>
      <c r="D11"/>
      <c r="E11"/>
      <c r="F11"/>
    </row>
    <row r="12" spans="1:17" ht="20" customHeight="1" x14ac:dyDescent="0.2">
      <c r="A12"/>
      <c r="B12"/>
      <c r="C12"/>
      <c r="D12"/>
      <c r="E12"/>
      <c r="F12"/>
    </row>
    <row r="13" spans="1:17" ht="20" customHeight="1" x14ac:dyDescent="0.2">
      <c r="A13"/>
      <c r="B13"/>
      <c r="C13"/>
      <c r="D13"/>
      <c r="E13"/>
      <c r="F13"/>
    </row>
    <row r="14" spans="1:17" ht="20" customHeight="1" x14ac:dyDescent="0.2">
      <c r="A14"/>
      <c r="B14"/>
      <c r="C14"/>
      <c r="D14"/>
      <c r="E14"/>
      <c r="F14"/>
    </row>
    <row r="15" spans="1:17" ht="20" customHeight="1" x14ac:dyDescent="0.2">
      <c r="A15"/>
      <c r="B15"/>
      <c r="C15"/>
      <c r="D15"/>
      <c r="E15"/>
      <c r="F15"/>
    </row>
    <row r="16" spans="1:17" ht="20" customHeight="1" x14ac:dyDescent="0.2">
      <c r="A16" s="8"/>
    </row>
    <row r="17" spans="1:1" ht="20" customHeight="1" x14ac:dyDescent="0.2">
      <c r="A17" s="8"/>
    </row>
    <row r="18" spans="1:1" ht="20" customHeight="1" x14ac:dyDescent="0.2">
      <c r="A18" s="8"/>
    </row>
  </sheetData>
  <mergeCells count="4">
    <mergeCell ref="M2:N2"/>
    <mergeCell ref="O2:P2"/>
    <mergeCell ref="A1:Q1"/>
    <mergeCell ref="A3:Q3"/>
  </mergeCell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86"/>
  <sheetViews>
    <sheetView showGridLines="0" topLeftCell="A70" workbookViewId="0">
      <selection activeCell="J90" sqref="J90"/>
    </sheetView>
  </sheetViews>
  <sheetFormatPr baseColWidth="10" defaultRowHeight="15" x14ac:dyDescent="0.2"/>
  <cols>
    <col min="1" max="1" width="40.6640625" customWidth="1"/>
    <col min="2" max="2" width="20.6640625" style="2" customWidth="1"/>
    <col min="3" max="3" width="20.6640625" customWidth="1"/>
    <col min="4" max="4" width="20.6640625" style="2" customWidth="1"/>
  </cols>
  <sheetData>
    <row r="1" spans="1:8" s="10" customFormat="1" ht="20" customHeight="1" thickBot="1" x14ac:dyDescent="0.25">
      <c r="A1" s="11" t="s">
        <v>22</v>
      </c>
    </row>
    <row r="2" spans="1:8" s="10" customFormat="1" ht="20" customHeight="1" thickTop="1" thickBot="1" x14ac:dyDescent="0.25">
      <c r="A2" s="11" t="s">
        <v>23</v>
      </c>
    </row>
    <row r="3" spans="1:8" ht="16" thickTop="1" x14ac:dyDescent="0.2">
      <c r="B3"/>
    </row>
    <row r="4" spans="1:8" ht="16" x14ac:dyDescent="0.2">
      <c r="A4" s="14" t="s">
        <v>24</v>
      </c>
      <c r="B4"/>
    </row>
    <row r="5" spans="1:8" s="9" customFormat="1" x14ac:dyDescent="0.2">
      <c r="A5" s="362" t="s">
        <v>25</v>
      </c>
      <c r="B5" s="362"/>
      <c r="C5" s="362"/>
      <c r="D5" s="362"/>
      <c r="E5" s="362"/>
      <c r="F5" s="362"/>
      <c r="G5" s="362"/>
      <c r="H5" s="362"/>
    </row>
    <row r="6" spans="1:8" s="5" customFormat="1" ht="50" customHeight="1" x14ac:dyDescent="0.2">
      <c r="A6" s="362" t="s">
        <v>26</v>
      </c>
      <c r="B6" s="362"/>
      <c r="C6" s="362"/>
      <c r="D6" s="362"/>
      <c r="E6" s="362"/>
      <c r="F6" s="362"/>
      <c r="G6" s="362"/>
      <c r="H6" s="362"/>
    </row>
    <row r="7" spans="1:8" x14ac:dyDescent="0.2">
      <c r="B7"/>
    </row>
    <row r="8" spans="1:8" ht="60" customHeight="1" x14ac:dyDescent="0.2">
      <c r="A8" s="23" t="s">
        <v>27</v>
      </c>
      <c r="B8" s="24" t="s">
        <v>28</v>
      </c>
      <c r="C8" s="24" t="s">
        <v>29</v>
      </c>
      <c r="D8" s="25" t="s">
        <v>30</v>
      </c>
    </row>
    <row r="9" spans="1:8" ht="17" x14ac:dyDescent="0.2">
      <c r="A9" s="15" t="s">
        <v>31</v>
      </c>
      <c r="B9" s="16" t="s">
        <v>5</v>
      </c>
      <c r="C9" s="16">
        <v>40</v>
      </c>
      <c r="D9" s="17">
        <v>37</v>
      </c>
    </row>
    <row r="10" spans="1:8" ht="17" x14ac:dyDescent="0.2">
      <c r="A10" s="15" t="s">
        <v>32</v>
      </c>
      <c r="B10" s="16" t="s">
        <v>4</v>
      </c>
      <c r="C10" s="16">
        <v>32</v>
      </c>
      <c r="D10" s="17">
        <v>29</v>
      </c>
    </row>
    <row r="11" spans="1:8" ht="17" x14ac:dyDescent="0.2">
      <c r="A11" s="15" t="s">
        <v>33</v>
      </c>
      <c r="B11" s="16" t="s">
        <v>3</v>
      </c>
      <c r="C11" s="16">
        <v>24</v>
      </c>
      <c r="D11" s="17">
        <v>20</v>
      </c>
    </row>
    <row r="12" spans="1:8" ht="17" x14ac:dyDescent="0.2">
      <c r="A12" s="15" t="s">
        <v>34</v>
      </c>
      <c r="B12" s="16" t="s">
        <v>2</v>
      </c>
      <c r="C12" s="16">
        <v>14</v>
      </c>
      <c r="D12" s="17">
        <v>11</v>
      </c>
    </row>
    <row r="13" spans="1:8" ht="17" x14ac:dyDescent="0.2">
      <c r="A13" s="15" t="s">
        <v>35</v>
      </c>
      <c r="B13" s="16" t="s">
        <v>1</v>
      </c>
      <c r="C13" s="16">
        <v>6</v>
      </c>
      <c r="D13" s="17">
        <v>3</v>
      </c>
    </row>
    <row r="14" spans="1:8" ht="16" x14ac:dyDescent="0.2">
      <c r="A14" s="18"/>
      <c r="B14" s="19"/>
      <c r="C14" s="19"/>
    </row>
    <row r="15" spans="1:8" ht="15" customHeight="1" x14ac:dyDescent="0.2">
      <c r="A15" s="5" t="s">
        <v>36</v>
      </c>
      <c r="B15" s="5"/>
      <c r="C15" s="5"/>
      <c r="D15" s="5"/>
      <c r="E15" s="5"/>
      <c r="F15" s="5"/>
      <c r="G15" s="5"/>
    </row>
    <row r="16" spans="1:8" s="5" customFormat="1" ht="40" customHeight="1" x14ac:dyDescent="0.2">
      <c r="A16" s="362" t="s">
        <v>37</v>
      </c>
      <c r="B16" s="362"/>
      <c r="C16" s="362"/>
      <c r="D16" s="362"/>
      <c r="E16" s="362"/>
      <c r="F16" s="362"/>
      <c r="G16" s="362"/>
      <c r="H16" s="362"/>
    </row>
    <row r="17" spans="1:8" ht="16" x14ac:dyDescent="0.2">
      <c r="A17" s="363" t="s">
        <v>38</v>
      </c>
      <c r="B17" s="363"/>
      <c r="C17" s="363"/>
      <c r="D17" s="363"/>
    </row>
    <row r="18" spans="1:8" ht="16" x14ac:dyDescent="0.2">
      <c r="A18" s="26"/>
      <c r="B18" s="26"/>
      <c r="C18" s="26"/>
      <c r="D18" s="26"/>
    </row>
    <row r="19" spans="1:8" ht="16" x14ac:dyDescent="0.2">
      <c r="A19" s="14" t="s">
        <v>39</v>
      </c>
      <c r="B19"/>
    </row>
    <row r="20" spans="1:8" s="5" customFormat="1" x14ac:dyDescent="0.2">
      <c r="A20" s="362" t="s">
        <v>40</v>
      </c>
      <c r="B20" s="362"/>
      <c r="C20" s="362"/>
      <c r="D20" s="362"/>
      <c r="E20" s="362"/>
      <c r="F20" s="362"/>
      <c r="G20" s="362"/>
      <c r="H20" s="362"/>
    </row>
    <row r="21" spans="1:8" ht="16" x14ac:dyDescent="0.2">
      <c r="A21" s="26"/>
      <c r="B21" s="26"/>
      <c r="C21" s="26"/>
      <c r="D21" s="26"/>
    </row>
    <row r="22" spans="1:8" ht="16" x14ac:dyDescent="0.2">
      <c r="A22" s="14" t="s">
        <v>41</v>
      </c>
      <c r="B22"/>
    </row>
    <row r="23" spans="1:8" s="5" customFormat="1" ht="40" customHeight="1" x14ac:dyDescent="0.2">
      <c r="A23" s="362" t="s">
        <v>42</v>
      </c>
      <c r="B23" s="362"/>
      <c r="C23" s="362"/>
      <c r="D23" s="362"/>
      <c r="E23" s="362"/>
      <c r="F23" s="362"/>
      <c r="G23" s="362"/>
      <c r="H23" s="362"/>
    </row>
    <row r="24" spans="1:8" s="9" customFormat="1" ht="15" customHeight="1" x14ac:dyDescent="0.2">
      <c r="A24" s="5" t="s">
        <v>43</v>
      </c>
      <c r="B24" s="5"/>
      <c r="C24" s="5"/>
      <c r="D24" s="5"/>
      <c r="E24" s="5"/>
      <c r="F24" s="5"/>
      <c r="G24" s="5"/>
    </row>
    <row r="26" spans="1:8" ht="16" x14ac:dyDescent="0.2">
      <c r="A26" s="20" t="s">
        <v>44</v>
      </c>
    </row>
    <row r="27" spans="1:8" x14ac:dyDescent="0.2">
      <c r="A27" s="12"/>
    </row>
    <row r="28" spans="1:8" x14ac:dyDescent="0.2">
      <c r="B28" s="4" t="s">
        <v>45</v>
      </c>
      <c r="C28" s="4" t="s">
        <v>46</v>
      </c>
    </row>
    <row r="29" spans="1:8" ht="16" x14ac:dyDescent="0.2">
      <c r="A29" s="1" t="s">
        <v>19</v>
      </c>
      <c r="B29" s="28">
        <v>11</v>
      </c>
      <c r="C29" s="28">
        <v>20</v>
      </c>
    </row>
    <row r="30" spans="1:8" ht="16" x14ac:dyDescent="0.2">
      <c r="A30" s="1" t="s">
        <v>47</v>
      </c>
      <c r="B30" s="28">
        <v>11</v>
      </c>
      <c r="C30" s="28">
        <v>3</v>
      </c>
    </row>
    <row r="31" spans="1:8" s="2" customFormat="1" ht="16" x14ac:dyDescent="0.2">
      <c r="A31" s="1" t="s">
        <v>48</v>
      </c>
      <c r="B31" s="28">
        <v>20</v>
      </c>
      <c r="C31" s="28">
        <v>11</v>
      </c>
      <c r="E31"/>
      <c r="F31"/>
    </row>
    <row r="32" spans="1:8" s="2" customFormat="1" ht="16" x14ac:dyDescent="0.2">
      <c r="A32" s="1" t="s">
        <v>49</v>
      </c>
      <c r="B32" s="28">
        <v>20</v>
      </c>
      <c r="C32" s="28">
        <v>20</v>
      </c>
      <c r="E32"/>
      <c r="F32"/>
    </row>
    <row r="33" spans="1:6" s="2" customFormat="1" ht="16" x14ac:dyDescent="0.2">
      <c r="A33" s="1" t="s">
        <v>50</v>
      </c>
      <c r="B33" s="28">
        <v>29</v>
      </c>
      <c r="C33" s="28">
        <v>20</v>
      </c>
      <c r="E33"/>
      <c r="F33"/>
    </row>
    <row r="34" spans="1:6" s="2" customFormat="1" ht="16" x14ac:dyDescent="0.2">
      <c r="A34" s="1" t="s">
        <v>51</v>
      </c>
      <c r="B34" s="28">
        <v>20</v>
      </c>
      <c r="C34" s="28">
        <v>20</v>
      </c>
      <c r="E34"/>
      <c r="F34"/>
    </row>
    <row r="35" spans="1:6" s="2" customFormat="1" ht="32" x14ac:dyDescent="0.2">
      <c r="A35" s="27" t="s">
        <v>52</v>
      </c>
      <c r="B35" s="28">
        <v>20</v>
      </c>
      <c r="C35" s="28">
        <v>20</v>
      </c>
      <c r="E35"/>
      <c r="F35"/>
    </row>
    <row r="36" spans="1:6" s="2" customFormat="1" ht="16" x14ac:dyDescent="0.2">
      <c r="A36" s="1" t="s">
        <v>53</v>
      </c>
      <c r="B36" s="28">
        <v>20</v>
      </c>
      <c r="C36" s="28">
        <v>11</v>
      </c>
      <c r="E36"/>
      <c r="F36"/>
    </row>
    <row r="37" spans="1:6" s="2" customFormat="1" ht="16" x14ac:dyDescent="0.2">
      <c r="A37" s="1" t="s">
        <v>54</v>
      </c>
      <c r="B37" s="28">
        <v>29</v>
      </c>
      <c r="C37" s="28">
        <v>11</v>
      </c>
      <c r="E37"/>
      <c r="F37"/>
    </row>
    <row r="38" spans="1:6" s="2" customFormat="1" ht="16" x14ac:dyDescent="0.2">
      <c r="A38" s="1" t="s">
        <v>55</v>
      </c>
      <c r="B38" s="28">
        <v>29</v>
      </c>
      <c r="C38" s="28">
        <v>20</v>
      </c>
      <c r="E38"/>
      <c r="F38"/>
    </row>
    <row r="59" spans="1:6" s="2" customFormat="1" x14ac:dyDescent="0.2">
      <c r="A59" s="4" t="s">
        <v>56</v>
      </c>
      <c r="C59"/>
      <c r="E59"/>
      <c r="F59"/>
    </row>
    <row r="60" spans="1:6" s="2" customFormat="1" x14ac:dyDescent="0.2">
      <c r="A60" s="21"/>
      <c r="B60" s="4" t="s">
        <v>45</v>
      </c>
      <c r="C60" s="4" t="s">
        <v>46</v>
      </c>
      <c r="E60"/>
      <c r="F60"/>
    </row>
    <row r="61" spans="1:6" s="2" customFormat="1" ht="16" x14ac:dyDescent="0.2">
      <c r="A61" s="1" t="s">
        <v>19</v>
      </c>
      <c r="B61" s="2">
        <v>40</v>
      </c>
      <c r="C61" s="2">
        <v>0</v>
      </c>
      <c r="E61"/>
      <c r="F61"/>
    </row>
    <row r="62" spans="1:6" s="2" customFormat="1" ht="16" x14ac:dyDescent="0.2">
      <c r="A62" s="1" t="s">
        <v>47</v>
      </c>
      <c r="B62" s="2">
        <v>40</v>
      </c>
      <c r="C62" s="2">
        <v>0</v>
      </c>
      <c r="E62"/>
      <c r="F62"/>
    </row>
    <row r="63" spans="1:6" s="2" customFormat="1" ht="16" x14ac:dyDescent="0.2">
      <c r="A63" s="1" t="s">
        <v>48</v>
      </c>
      <c r="B63" s="2">
        <v>40</v>
      </c>
      <c r="C63" s="2">
        <v>0</v>
      </c>
      <c r="E63"/>
      <c r="F63"/>
    </row>
    <row r="64" spans="1:6" s="2" customFormat="1" ht="16" x14ac:dyDescent="0.2">
      <c r="A64" s="1" t="s">
        <v>49</v>
      </c>
      <c r="B64" s="2">
        <v>40</v>
      </c>
      <c r="C64" s="2">
        <v>0</v>
      </c>
      <c r="E64"/>
      <c r="F64"/>
    </row>
    <row r="65" spans="1:6" s="2" customFormat="1" ht="16" x14ac:dyDescent="0.2">
      <c r="A65" s="1" t="s">
        <v>50</v>
      </c>
      <c r="B65" s="2">
        <v>40</v>
      </c>
      <c r="C65" s="2">
        <v>0</v>
      </c>
      <c r="E65"/>
      <c r="F65"/>
    </row>
    <row r="66" spans="1:6" s="2" customFormat="1" ht="16" x14ac:dyDescent="0.2">
      <c r="A66" s="1" t="s">
        <v>51</v>
      </c>
      <c r="B66" s="2">
        <v>40</v>
      </c>
      <c r="C66" s="2">
        <v>0</v>
      </c>
      <c r="E66"/>
      <c r="F66"/>
    </row>
    <row r="67" spans="1:6" s="2" customFormat="1" ht="32" x14ac:dyDescent="0.2">
      <c r="A67" s="27" t="s">
        <v>52</v>
      </c>
      <c r="B67" s="2">
        <v>40</v>
      </c>
      <c r="C67" s="2">
        <v>0</v>
      </c>
      <c r="E67"/>
      <c r="F67"/>
    </row>
    <row r="68" spans="1:6" s="2" customFormat="1" ht="16" x14ac:dyDescent="0.2">
      <c r="A68" s="1" t="s">
        <v>53</v>
      </c>
      <c r="B68" s="2">
        <v>40</v>
      </c>
      <c r="C68" s="2">
        <v>0</v>
      </c>
      <c r="E68"/>
      <c r="F68"/>
    </row>
    <row r="69" spans="1:6" s="2" customFormat="1" ht="16" x14ac:dyDescent="0.2">
      <c r="A69" s="1" t="s">
        <v>54</v>
      </c>
      <c r="B69" s="2">
        <v>40</v>
      </c>
      <c r="C69" s="2">
        <v>0</v>
      </c>
      <c r="E69"/>
      <c r="F69"/>
    </row>
    <row r="70" spans="1:6" s="2" customFormat="1" ht="16" x14ac:dyDescent="0.2">
      <c r="A70" s="1" t="s">
        <v>55</v>
      </c>
      <c r="B70" s="2">
        <v>40</v>
      </c>
      <c r="C70" s="2">
        <v>0</v>
      </c>
      <c r="E70"/>
      <c r="F70"/>
    </row>
    <row r="73" spans="1:6" s="2" customFormat="1" x14ac:dyDescent="0.2">
      <c r="A73" s="22"/>
      <c r="C73"/>
      <c r="E73"/>
      <c r="F73"/>
    </row>
    <row r="83" spans="1:6" s="2" customFormat="1" x14ac:dyDescent="0.2">
      <c r="A83"/>
      <c r="E83"/>
      <c r="F83"/>
    </row>
    <row r="84" spans="1:6" s="2" customFormat="1" x14ac:dyDescent="0.2">
      <c r="A84"/>
      <c r="E84"/>
      <c r="F84"/>
    </row>
    <row r="85" spans="1:6" s="2" customFormat="1" x14ac:dyDescent="0.2">
      <c r="A85"/>
      <c r="E85"/>
      <c r="F85"/>
    </row>
    <row r="86" spans="1:6" s="2" customFormat="1" x14ac:dyDescent="0.2">
      <c r="A86"/>
      <c r="E86"/>
      <c r="F86"/>
    </row>
  </sheetData>
  <mergeCells count="6">
    <mergeCell ref="A23:H23"/>
    <mergeCell ref="A5:H5"/>
    <mergeCell ref="A6:H6"/>
    <mergeCell ref="A16:H16"/>
    <mergeCell ref="A20:H20"/>
    <mergeCell ref="A17:D17"/>
  </mergeCells>
  <pageMargins left="0.39370078740157483" right="0.39370078740157483" top="0.39370078740157483" bottom="0.39370078740157483" header="0" footer="0"/>
  <pageSetup paperSize="9" scale="90" orientation="landscape" r:id="rId1"/>
  <rowBreaks count="2" manualBreakCount="2">
    <brk id="21" max="7" man="1"/>
    <brk id="57"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ECEA-EFA2-4DCE-8343-14D150C1C45D}">
  <dimension ref="A1:Q59"/>
  <sheetViews>
    <sheetView tabSelected="1" zoomScale="120" zoomScaleNormal="120" workbookViewId="0">
      <selection activeCell="Q60" sqref="A1:Q60"/>
    </sheetView>
  </sheetViews>
  <sheetFormatPr baseColWidth="10" defaultRowHeight="15" x14ac:dyDescent="0.2"/>
  <cols>
    <col min="1" max="1" width="3.6640625" style="5" customWidth="1"/>
    <col min="2" max="14" width="8.6640625" style="5" customWidth="1"/>
    <col min="15" max="17" width="3.6640625" style="5" customWidth="1"/>
    <col min="18" max="16384" width="10.83203125" style="5"/>
  </cols>
  <sheetData>
    <row r="1" spans="1:17" ht="18" customHeight="1" thickTop="1" x14ac:dyDescent="0.2">
      <c r="A1" s="202" t="s">
        <v>221</v>
      </c>
      <c r="B1" s="203"/>
      <c r="C1" s="203"/>
      <c r="D1" s="203"/>
      <c r="E1" s="203"/>
      <c r="F1" s="203"/>
      <c r="G1" s="203"/>
      <c r="H1" s="203"/>
      <c r="I1" s="203"/>
      <c r="J1" s="203"/>
      <c r="K1" s="203"/>
      <c r="L1" s="203"/>
      <c r="M1" s="203"/>
      <c r="N1" s="203"/>
      <c r="O1" s="203"/>
      <c r="P1" s="203"/>
      <c r="Q1" s="204"/>
    </row>
    <row r="2" spans="1:17" ht="18" customHeight="1" x14ac:dyDescent="0.2">
      <c r="A2" s="364" t="s">
        <v>72</v>
      </c>
      <c r="B2" s="365"/>
      <c r="C2" s="165">
        <v>1</v>
      </c>
      <c r="D2" s="166"/>
      <c r="E2" s="166"/>
      <c r="F2" s="166"/>
      <c r="G2" s="166"/>
      <c r="H2" s="166"/>
      <c r="I2" s="166"/>
      <c r="J2" s="166"/>
      <c r="K2" s="166"/>
      <c r="L2" s="166" t="s">
        <v>73</v>
      </c>
      <c r="M2" s="277">
        <f ca="1">TODAY()</f>
        <v>45673</v>
      </c>
      <c r="N2" s="278"/>
      <c r="O2" s="278"/>
      <c r="P2" s="278"/>
      <c r="Q2" s="167"/>
    </row>
    <row r="3" spans="1:17" ht="18" customHeight="1" x14ac:dyDescent="0.2">
      <c r="A3" s="333"/>
      <c r="B3" s="309"/>
      <c r="C3" s="309"/>
      <c r="D3" s="309"/>
      <c r="E3" s="309"/>
      <c r="F3" s="309"/>
      <c r="G3" s="309"/>
      <c r="H3" s="309"/>
      <c r="I3" s="309"/>
      <c r="J3" s="309"/>
      <c r="K3" s="309"/>
      <c r="L3" s="309"/>
      <c r="M3" s="309"/>
      <c r="N3" s="309"/>
      <c r="O3" s="309"/>
      <c r="P3" s="309"/>
      <c r="Q3" s="176"/>
    </row>
    <row r="4" spans="1:17" ht="18" customHeight="1" x14ac:dyDescent="0.2">
      <c r="A4" s="366" t="s">
        <v>220</v>
      </c>
      <c r="B4" s="367"/>
      <c r="C4" s="367"/>
      <c r="D4" s="367"/>
      <c r="E4" s="367"/>
      <c r="F4" s="367"/>
      <c r="G4" s="367"/>
      <c r="H4" s="367"/>
      <c r="I4" s="367"/>
      <c r="J4" s="367"/>
      <c r="K4" s="367"/>
      <c r="L4" s="367"/>
      <c r="M4" s="367"/>
      <c r="N4" s="367"/>
      <c r="O4" s="367"/>
      <c r="P4" s="367"/>
      <c r="Q4" s="368"/>
    </row>
    <row r="5" spans="1:17" ht="18" customHeight="1" x14ac:dyDescent="0.2">
      <c r="A5" s="68"/>
      <c r="B5" s="116"/>
      <c r="C5" s="116"/>
      <c r="D5" s="116"/>
      <c r="E5" s="116"/>
      <c r="F5" s="116"/>
      <c r="G5" s="116"/>
      <c r="H5" s="116"/>
      <c r="I5" s="116"/>
      <c r="J5" s="116"/>
      <c r="K5" s="116"/>
      <c r="L5" s="116"/>
      <c r="M5" s="116"/>
      <c r="N5" s="116"/>
      <c r="O5" s="116"/>
      <c r="P5" s="116"/>
      <c r="Q5" s="116"/>
    </row>
    <row r="6" spans="1:17" ht="63.75" customHeight="1" x14ac:dyDescent="0.2">
      <c r="A6" s="329" t="s">
        <v>222</v>
      </c>
      <c r="B6" s="329"/>
      <c r="C6" s="329"/>
      <c r="D6" s="329"/>
      <c r="E6" s="329"/>
      <c r="F6" s="329"/>
      <c r="G6" s="329"/>
      <c r="H6" s="329"/>
      <c r="I6" s="329"/>
      <c r="J6" s="329"/>
      <c r="K6" s="329"/>
      <c r="L6" s="329"/>
      <c r="M6" s="329"/>
      <c r="N6" s="329"/>
      <c r="O6" s="329"/>
      <c r="P6" s="329"/>
      <c r="Q6" s="329"/>
    </row>
    <row r="7" spans="1:17" ht="18" customHeight="1" thickBot="1" x14ac:dyDescent="0.25">
      <c r="A7" s="177"/>
      <c r="B7" s="177"/>
      <c r="C7" s="177"/>
      <c r="D7" s="177"/>
      <c r="E7" s="177"/>
      <c r="F7" s="177"/>
      <c r="G7" s="116"/>
      <c r="H7" s="116"/>
      <c r="I7" s="116"/>
      <c r="J7" s="116"/>
      <c r="K7" s="116"/>
      <c r="L7" s="116"/>
      <c r="M7" s="116"/>
      <c r="N7" s="116"/>
      <c r="O7" s="116"/>
      <c r="P7" s="116"/>
      <c r="Q7" s="116"/>
    </row>
    <row r="8" spans="1:17" ht="18" customHeight="1" thickBot="1" x14ac:dyDescent="0.25">
      <c r="A8" s="116"/>
      <c r="B8" s="178"/>
      <c r="C8" s="116"/>
      <c r="D8" s="116"/>
      <c r="E8" s="116"/>
      <c r="F8" s="116"/>
      <c r="G8" s="116"/>
      <c r="H8" s="116"/>
      <c r="I8" s="371" t="s">
        <v>226</v>
      </c>
      <c r="J8" s="371"/>
      <c r="K8" s="372" t="s">
        <v>245</v>
      </c>
      <c r="L8" s="372"/>
      <c r="M8" s="371" t="s">
        <v>0</v>
      </c>
      <c r="N8" s="371"/>
      <c r="O8" s="116"/>
      <c r="P8" s="116"/>
      <c r="Q8" s="116"/>
    </row>
    <row r="9" spans="1:17" ht="18" customHeight="1" x14ac:dyDescent="0.2">
      <c r="A9" s="116"/>
      <c r="B9" s="107"/>
      <c r="C9" s="108" t="s">
        <v>223</v>
      </c>
      <c r="D9" s="108"/>
      <c r="E9" s="108"/>
      <c r="F9" s="108"/>
      <c r="G9" s="108"/>
      <c r="H9" s="108"/>
      <c r="I9" s="373">
        <v>30</v>
      </c>
      <c r="J9" s="373"/>
      <c r="K9" s="373">
        <f>'0. Liderazgo'!H24</f>
        <v>0</v>
      </c>
      <c r="L9" s="373"/>
      <c r="M9" s="373">
        <f>'0. Liderazgo'!K24</f>
        <v>0</v>
      </c>
      <c r="N9" s="373"/>
      <c r="O9" s="116"/>
      <c r="P9" s="116"/>
      <c r="Q9" s="116"/>
    </row>
    <row r="10" spans="1:17" ht="18" customHeight="1" x14ac:dyDescent="0.2">
      <c r="A10" s="116"/>
      <c r="B10" s="95"/>
      <c r="C10" s="97" t="s">
        <v>224</v>
      </c>
      <c r="D10" s="97"/>
      <c r="E10" s="97"/>
      <c r="F10" s="97"/>
      <c r="G10" s="97"/>
      <c r="H10" s="97"/>
      <c r="I10" s="369">
        <v>40</v>
      </c>
      <c r="J10" s="369"/>
      <c r="K10" s="369">
        <f>'0. Liderazgo'!H44</f>
        <v>0</v>
      </c>
      <c r="L10" s="369"/>
      <c r="M10" s="369">
        <f>'0. Liderazgo'!K44</f>
        <v>0</v>
      </c>
      <c r="N10" s="369"/>
      <c r="O10" s="116"/>
      <c r="P10" s="116"/>
      <c r="Q10" s="116"/>
    </row>
    <row r="11" spans="1:17" ht="18" customHeight="1" thickBot="1" x14ac:dyDescent="0.25">
      <c r="A11" s="116"/>
      <c r="B11" s="96"/>
      <c r="C11" s="98" t="s">
        <v>225</v>
      </c>
      <c r="D11" s="98"/>
      <c r="E11" s="98"/>
      <c r="F11" s="98"/>
      <c r="G11" s="98"/>
      <c r="H11" s="98"/>
      <c r="I11" s="370">
        <v>60</v>
      </c>
      <c r="J11" s="370"/>
      <c r="K11" s="370">
        <f>'0. Liderazgo'!H80</f>
        <v>0</v>
      </c>
      <c r="L11" s="370"/>
      <c r="M11" s="369">
        <f>'0. Liderazgo'!K80</f>
        <v>0</v>
      </c>
      <c r="N11" s="369"/>
      <c r="O11" s="116"/>
      <c r="P11" s="116"/>
      <c r="Q11" s="116"/>
    </row>
    <row r="12" spans="1:17" ht="18" customHeight="1" thickBot="1" x14ac:dyDescent="0.25">
      <c r="A12" s="116"/>
      <c r="B12" s="374" t="s">
        <v>230</v>
      </c>
      <c r="C12" s="375"/>
      <c r="D12" s="375"/>
      <c r="E12" s="375"/>
      <c r="F12" s="375"/>
      <c r="G12" s="375"/>
      <c r="H12" s="376"/>
      <c r="I12" s="377">
        <v>130</v>
      </c>
      <c r="J12" s="377"/>
      <c r="K12" s="378">
        <f>M12/I12</f>
        <v>0</v>
      </c>
      <c r="L12" s="378"/>
      <c r="M12" s="377">
        <f>SUM(M9:N11)</f>
        <v>0</v>
      </c>
      <c r="N12" s="377"/>
      <c r="O12" s="116"/>
      <c r="P12" s="116"/>
      <c r="Q12" s="116"/>
    </row>
    <row r="13" spans="1:17" ht="18" customHeight="1" x14ac:dyDescent="0.2">
      <c r="A13" s="116"/>
      <c r="B13" s="107"/>
      <c r="C13" s="108" t="s">
        <v>227</v>
      </c>
      <c r="D13" s="108"/>
      <c r="E13" s="108"/>
      <c r="F13" s="108"/>
      <c r="G13" s="108"/>
      <c r="H13" s="108"/>
      <c r="I13" s="373">
        <v>35</v>
      </c>
      <c r="J13" s="373">
        <v>35</v>
      </c>
      <c r="K13" s="373">
        <f>'1 Mercados y Clientes'!H24</f>
        <v>0</v>
      </c>
      <c r="L13" s="373"/>
      <c r="M13" s="373">
        <f>'1 Mercados y Clientes'!K24</f>
        <v>0</v>
      </c>
      <c r="N13" s="373"/>
      <c r="O13" s="116"/>
      <c r="P13" s="116"/>
    </row>
    <row r="14" spans="1:17" ht="18" customHeight="1" x14ac:dyDescent="0.2">
      <c r="A14" s="116"/>
      <c r="B14" s="95"/>
      <c r="C14" s="97" t="s">
        <v>228</v>
      </c>
      <c r="D14" s="97"/>
      <c r="E14" s="97"/>
      <c r="F14" s="97"/>
      <c r="G14" s="97"/>
      <c r="H14" s="97"/>
      <c r="I14" s="369">
        <v>30</v>
      </c>
      <c r="J14" s="369">
        <v>30</v>
      </c>
      <c r="K14" s="369">
        <f>'1 Mercados y Clientes'!H46</f>
        <v>0</v>
      </c>
      <c r="L14" s="369"/>
      <c r="M14" s="369">
        <f>'1 Mercados y Clientes'!K46</f>
        <v>0</v>
      </c>
      <c r="N14" s="369"/>
      <c r="O14" s="116"/>
      <c r="P14" s="116"/>
    </row>
    <row r="15" spans="1:17" ht="18" customHeight="1" thickBot="1" x14ac:dyDescent="0.25">
      <c r="A15" s="116"/>
      <c r="B15" s="99"/>
      <c r="C15" s="100" t="s">
        <v>229</v>
      </c>
      <c r="D15" s="100"/>
      <c r="E15" s="100"/>
      <c r="F15" s="100"/>
      <c r="G15" s="100"/>
      <c r="H15" s="100"/>
      <c r="I15" s="370">
        <v>35</v>
      </c>
      <c r="J15" s="370"/>
      <c r="K15" s="370">
        <f>'1 Mercados y Clientes'!H72</f>
        <v>0</v>
      </c>
      <c r="L15" s="370"/>
      <c r="M15" s="370">
        <f>'1 Mercados y Clientes'!K72</f>
        <v>0</v>
      </c>
      <c r="N15" s="370"/>
      <c r="O15" s="116"/>
      <c r="P15" s="116"/>
    </row>
    <row r="16" spans="1:17" ht="18" customHeight="1" thickBot="1" x14ac:dyDescent="0.25">
      <c r="B16" s="374" t="s">
        <v>244</v>
      </c>
      <c r="C16" s="375"/>
      <c r="D16" s="375"/>
      <c r="E16" s="375"/>
      <c r="F16" s="375"/>
      <c r="G16" s="375"/>
      <c r="H16" s="376"/>
      <c r="I16" s="377">
        <v>100</v>
      </c>
      <c r="J16" s="377">
        <v>100</v>
      </c>
      <c r="K16" s="378">
        <f>M16/I16</f>
        <v>0</v>
      </c>
      <c r="L16" s="378"/>
      <c r="M16" s="377">
        <f>SUM(M13:N15)</f>
        <v>0</v>
      </c>
      <c r="N16" s="377"/>
      <c r="Q16" s="116"/>
    </row>
    <row r="17" spans="1:17" ht="18" customHeight="1" x14ac:dyDescent="0.2">
      <c r="A17" s="116"/>
      <c r="B17" s="109"/>
      <c r="C17" s="110" t="s">
        <v>231</v>
      </c>
      <c r="D17" s="179"/>
      <c r="E17" s="179"/>
      <c r="F17" s="179"/>
      <c r="G17" s="179"/>
      <c r="H17" s="180"/>
      <c r="I17" s="373">
        <v>30</v>
      </c>
      <c r="J17" s="373"/>
      <c r="K17" s="373">
        <f>'2 Gest. Procesos'!H22</f>
        <v>0</v>
      </c>
      <c r="L17" s="373"/>
      <c r="M17" s="373">
        <f>'2 Gest. Procesos'!K22</f>
        <v>0</v>
      </c>
      <c r="N17" s="373"/>
      <c r="P17" s="116"/>
      <c r="Q17" s="116"/>
    </row>
    <row r="18" spans="1:17" ht="18" customHeight="1" x14ac:dyDescent="0.2">
      <c r="A18" s="116"/>
      <c r="B18" s="101"/>
      <c r="C18" s="103" t="s">
        <v>232</v>
      </c>
      <c r="D18" s="181"/>
      <c r="E18" s="181"/>
      <c r="F18" s="181"/>
      <c r="G18" s="181"/>
      <c r="H18" s="182"/>
      <c r="I18" s="369">
        <v>20</v>
      </c>
      <c r="J18" s="369"/>
      <c r="K18" s="369">
        <f>'2 Gest. Procesos'!H42</f>
        <v>0</v>
      </c>
      <c r="L18" s="369"/>
      <c r="M18" s="369">
        <f>'2 Gest. Procesos'!K42</f>
        <v>0</v>
      </c>
      <c r="N18" s="369"/>
      <c r="P18" s="116"/>
      <c r="Q18" s="116"/>
    </row>
    <row r="19" spans="1:17" ht="18" customHeight="1" x14ac:dyDescent="0.2">
      <c r="A19" s="116"/>
      <c r="B19" s="101"/>
      <c r="C19" s="103" t="s">
        <v>233</v>
      </c>
      <c r="D19" s="181"/>
      <c r="E19" s="181"/>
      <c r="F19" s="181"/>
      <c r="G19" s="181"/>
      <c r="H19" s="182"/>
      <c r="I19" s="369">
        <v>35</v>
      </c>
      <c r="J19" s="369"/>
      <c r="K19" s="369">
        <f>'2 Gest. Procesos'!H60</f>
        <v>0</v>
      </c>
      <c r="L19" s="369"/>
      <c r="M19" s="369">
        <f>'2 Gest. Procesos'!K60</f>
        <v>0</v>
      </c>
      <c r="N19" s="369"/>
      <c r="P19" s="116"/>
      <c r="Q19" s="116"/>
    </row>
    <row r="20" spans="1:17" ht="18" customHeight="1" thickBot="1" x14ac:dyDescent="0.25">
      <c r="A20" s="116"/>
      <c r="B20" s="102"/>
      <c r="C20" s="104" t="s">
        <v>234</v>
      </c>
      <c r="D20" s="183"/>
      <c r="E20" s="183"/>
      <c r="F20" s="183"/>
      <c r="G20" s="183"/>
      <c r="H20" s="184"/>
      <c r="I20" s="370">
        <v>20</v>
      </c>
      <c r="J20" s="370"/>
      <c r="K20" s="370">
        <f>'2 Gest. Procesos'!H78</f>
        <v>0</v>
      </c>
      <c r="L20" s="370"/>
      <c r="M20" s="370">
        <f>'2 Gest. Procesos'!K78</f>
        <v>0</v>
      </c>
      <c r="N20" s="370"/>
      <c r="P20" s="116"/>
      <c r="Q20" s="116"/>
    </row>
    <row r="21" spans="1:17" ht="18" customHeight="1" thickBot="1" x14ac:dyDescent="0.25">
      <c r="A21" s="116"/>
      <c r="B21" s="374" t="s">
        <v>246</v>
      </c>
      <c r="C21" s="375"/>
      <c r="D21" s="375"/>
      <c r="E21" s="375"/>
      <c r="F21" s="375"/>
      <c r="G21" s="375"/>
      <c r="H21" s="376"/>
      <c r="I21" s="377">
        <v>105</v>
      </c>
      <c r="J21" s="377"/>
      <c r="K21" s="378">
        <f>M21/I21</f>
        <v>0</v>
      </c>
      <c r="L21" s="378"/>
      <c r="M21" s="377">
        <f>SUM(M17:N20)</f>
        <v>0</v>
      </c>
      <c r="N21" s="377"/>
      <c r="P21" s="116"/>
      <c r="Q21" s="116"/>
    </row>
    <row r="22" spans="1:17" ht="18" customHeight="1" thickBot="1" x14ac:dyDescent="0.25">
      <c r="A22" s="116"/>
      <c r="B22" s="111"/>
      <c r="C22" s="112" t="s">
        <v>235</v>
      </c>
      <c r="D22" s="185"/>
      <c r="E22" s="185"/>
      <c r="F22" s="185"/>
      <c r="G22" s="185"/>
      <c r="H22" s="185"/>
      <c r="I22" s="379">
        <v>20</v>
      </c>
      <c r="J22" s="379">
        <v>20</v>
      </c>
      <c r="K22" s="379">
        <f>'3 Gest. Innovación'!H24</f>
        <v>0</v>
      </c>
      <c r="L22" s="379"/>
      <c r="M22" s="379">
        <f>'3 Gest. Innovación'!K24</f>
        <v>0</v>
      </c>
      <c r="N22" s="379"/>
      <c r="P22" s="116"/>
      <c r="Q22" s="116"/>
    </row>
    <row r="23" spans="1:17" ht="18" customHeight="1" thickBot="1" x14ac:dyDescent="0.25">
      <c r="B23" s="374" t="s">
        <v>247</v>
      </c>
      <c r="C23" s="375"/>
      <c r="D23" s="375"/>
      <c r="E23" s="375"/>
      <c r="F23" s="375"/>
      <c r="G23" s="375"/>
      <c r="H23" s="376"/>
      <c r="I23" s="377">
        <v>20</v>
      </c>
      <c r="J23" s="377">
        <v>20</v>
      </c>
      <c r="K23" s="378">
        <f>M23/I23</f>
        <v>0</v>
      </c>
      <c r="L23" s="378"/>
      <c r="M23" s="377">
        <f>SUM(M22)</f>
        <v>0</v>
      </c>
      <c r="N23" s="377"/>
      <c r="P23" s="116"/>
      <c r="Q23" s="116"/>
    </row>
    <row r="24" spans="1:17" ht="18" customHeight="1" x14ac:dyDescent="0.2">
      <c r="B24" s="109"/>
      <c r="C24" s="110" t="s">
        <v>236</v>
      </c>
      <c r="D24" s="180"/>
      <c r="E24" s="180"/>
      <c r="F24" s="180"/>
      <c r="G24" s="180"/>
      <c r="H24" s="180"/>
      <c r="I24" s="373">
        <v>30</v>
      </c>
      <c r="J24" s="373">
        <v>30</v>
      </c>
      <c r="K24" s="373">
        <f>'4 Gest. Personas'!H24</f>
        <v>0</v>
      </c>
      <c r="L24" s="373"/>
      <c r="M24" s="373">
        <f>'4 Gest. Personas'!K24</f>
        <v>0</v>
      </c>
      <c r="N24" s="373"/>
      <c r="P24" s="116"/>
      <c r="Q24" s="116"/>
    </row>
    <row r="25" spans="1:17" ht="18" customHeight="1" x14ac:dyDescent="0.2">
      <c r="B25" s="101"/>
      <c r="C25" s="103" t="s">
        <v>237</v>
      </c>
      <c r="D25" s="182"/>
      <c r="E25" s="182"/>
      <c r="F25" s="182"/>
      <c r="G25" s="182"/>
      <c r="H25" s="182"/>
      <c r="I25" s="369">
        <v>30</v>
      </c>
      <c r="J25" s="369">
        <v>30</v>
      </c>
      <c r="K25" s="369">
        <f>'4 Gest. Personas'!H42</f>
        <v>0</v>
      </c>
      <c r="L25" s="369"/>
      <c r="M25" s="369">
        <f>'4 Gest. Personas'!K42</f>
        <v>0</v>
      </c>
      <c r="N25" s="369"/>
      <c r="P25" s="116"/>
      <c r="Q25" s="116"/>
    </row>
    <row r="26" spans="1:17" ht="18" customHeight="1" thickBot="1" x14ac:dyDescent="0.25">
      <c r="B26" s="105"/>
      <c r="C26" s="106" t="s">
        <v>317</v>
      </c>
      <c r="D26" s="186"/>
      <c r="E26" s="186"/>
      <c r="F26" s="186"/>
      <c r="G26" s="187"/>
      <c r="H26" s="186"/>
      <c r="I26" s="370">
        <v>30</v>
      </c>
      <c r="J26" s="370">
        <v>30</v>
      </c>
      <c r="K26" s="370">
        <f>'4 Gest. Personas'!H62</f>
        <v>0</v>
      </c>
      <c r="L26" s="370"/>
      <c r="M26" s="370">
        <f>'4 Gest. Personas'!K62</f>
        <v>0</v>
      </c>
      <c r="N26" s="370"/>
      <c r="P26" s="116"/>
      <c r="Q26" s="116"/>
    </row>
    <row r="27" spans="1:17" ht="18" customHeight="1" thickBot="1" x14ac:dyDescent="0.25">
      <c r="B27" s="374" t="s">
        <v>248</v>
      </c>
      <c r="C27" s="375"/>
      <c r="D27" s="375"/>
      <c r="E27" s="375"/>
      <c r="F27" s="375"/>
      <c r="G27" s="375"/>
      <c r="H27" s="376"/>
      <c r="I27" s="377">
        <v>90</v>
      </c>
      <c r="J27" s="377">
        <v>90</v>
      </c>
      <c r="K27" s="378">
        <f>M27/I27</f>
        <v>0</v>
      </c>
      <c r="L27" s="378"/>
      <c r="M27" s="377">
        <f>SUM(M24:N26)</f>
        <v>0</v>
      </c>
      <c r="N27" s="377"/>
      <c r="P27" s="116"/>
      <c r="Q27" s="116"/>
    </row>
    <row r="28" spans="1:17" ht="18" customHeight="1" x14ac:dyDescent="0.2">
      <c r="B28" s="109"/>
      <c r="C28" s="110" t="s">
        <v>238</v>
      </c>
      <c r="D28" s="180"/>
      <c r="E28" s="180"/>
      <c r="F28" s="180"/>
      <c r="G28" s="180"/>
      <c r="H28" s="180"/>
      <c r="I28" s="373">
        <v>35</v>
      </c>
      <c r="J28" s="373">
        <v>35</v>
      </c>
      <c r="K28" s="373">
        <f>'5 Gest. Recursos'!H22</f>
        <v>0</v>
      </c>
      <c r="L28" s="373"/>
      <c r="M28" s="373">
        <f>'5 Gest. Recursos'!K22</f>
        <v>0</v>
      </c>
      <c r="N28" s="373"/>
      <c r="P28" s="116"/>
      <c r="Q28" s="116"/>
    </row>
    <row r="29" spans="1:17" ht="18" customHeight="1" x14ac:dyDescent="0.2">
      <c r="B29" s="101"/>
      <c r="C29" s="103" t="s">
        <v>239</v>
      </c>
      <c r="D29" s="182"/>
      <c r="E29" s="182"/>
      <c r="F29" s="182"/>
      <c r="G29" s="182"/>
      <c r="H29" s="182"/>
      <c r="I29" s="369">
        <v>30</v>
      </c>
      <c r="J29" s="369">
        <v>30</v>
      </c>
      <c r="K29" s="369">
        <f>'5 Gest. Recursos'!H42</f>
        <v>0</v>
      </c>
      <c r="L29" s="369"/>
      <c r="M29" s="369">
        <f>'5 Gest. Recursos'!K42</f>
        <v>0</v>
      </c>
      <c r="N29" s="369"/>
      <c r="P29" s="116"/>
      <c r="Q29" s="116"/>
    </row>
    <row r="30" spans="1:17" ht="18" customHeight="1" thickBot="1" x14ac:dyDescent="0.25">
      <c r="B30" s="102"/>
      <c r="C30" s="104" t="s">
        <v>240</v>
      </c>
      <c r="D30" s="184"/>
      <c r="E30" s="184"/>
      <c r="F30" s="184"/>
      <c r="G30" s="184"/>
      <c r="H30" s="184"/>
      <c r="I30" s="370">
        <v>15</v>
      </c>
      <c r="J30" s="370">
        <v>15</v>
      </c>
      <c r="K30" s="370">
        <f>'5 Gest. Recursos'!H62</f>
        <v>0</v>
      </c>
      <c r="L30" s="370"/>
      <c r="M30" s="370">
        <f>'5 Gest. Recursos'!K62</f>
        <v>0</v>
      </c>
      <c r="N30" s="370"/>
      <c r="P30" s="116"/>
      <c r="Q30" s="116"/>
    </row>
    <row r="31" spans="1:17" ht="18" customHeight="1" thickBot="1" x14ac:dyDescent="0.25">
      <c r="B31" s="374" t="s">
        <v>249</v>
      </c>
      <c r="C31" s="375"/>
      <c r="D31" s="375"/>
      <c r="E31" s="375"/>
      <c r="F31" s="375"/>
      <c r="G31" s="375"/>
      <c r="H31" s="376"/>
      <c r="I31" s="377">
        <v>80</v>
      </c>
      <c r="J31" s="377">
        <v>80</v>
      </c>
      <c r="K31" s="378">
        <f>M31/I31</f>
        <v>0</v>
      </c>
      <c r="L31" s="378"/>
      <c r="M31" s="377">
        <f>SUM(M28:N30)</f>
        <v>0</v>
      </c>
      <c r="N31" s="377"/>
      <c r="P31" s="116"/>
      <c r="Q31" s="116"/>
    </row>
    <row r="32" spans="1:17" ht="18" customHeight="1" x14ac:dyDescent="0.2">
      <c r="B32" s="101"/>
      <c r="C32" s="103" t="s">
        <v>241</v>
      </c>
      <c r="D32" s="182"/>
      <c r="E32" s="182"/>
      <c r="F32" s="182"/>
      <c r="G32" s="182"/>
      <c r="H32" s="182"/>
      <c r="I32" s="369">
        <v>20</v>
      </c>
      <c r="J32" s="369"/>
      <c r="K32" s="369">
        <f>'6 Gest. RS'!H20</f>
        <v>0</v>
      </c>
      <c r="L32" s="369"/>
      <c r="M32" s="369">
        <f>'6 Gest. RS'!K20</f>
        <v>0</v>
      </c>
      <c r="N32" s="369"/>
      <c r="P32" s="116"/>
      <c r="Q32" s="116"/>
    </row>
    <row r="33" spans="1:17" ht="18" customHeight="1" thickBot="1" x14ac:dyDescent="0.25">
      <c r="B33" s="102"/>
      <c r="C33" s="104" t="s">
        <v>242</v>
      </c>
      <c r="D33" s="184"/>
      <c r="E33" s="184"/>
      <c r="F33" s="184"/>
      <c r="G33" s="184"/>
      <c r="H33" s="184"/>
      <c r="I33" s="370">
        <v>15</v>
      </c>
      <c r="J33" s="370"/>
      <c r="K33" s="370">
        <f>'6 Gest. RS'!H38</f>
        <v>0</v>
      </c>
      <c r="L33" s="370"/>
      <c r="M33" s="370">
        <f>'6 Gest. RS'!K38</f>
        <v>0</v>
      </c>
      <c r="N33" s="370"/>
      <c r="P33" s="116"/>
      <c r="Q33" s="116"/>
    </row>
    <row r="34" spans="1:17" ht="18" customHeight="1" thickBot="1" x14ac:dyDescent="0.25">
      <c r="B34" s="374" t="s">
        <v>250</v>
      </c>
      <c r="C34" s="375"/>
      <c r="D34" s="375"/>
      <c r="E34" s="375"/>
      <c r="F34" s="375"/>
      <c r="G34" s="375"/>
      <c r="H34" s="376"/>
      <c r="I34" s="377">
        <v>35</v>
      </c>
      <c r="J34" s="377"/>
      <c r="K34" s="378">
        <f>M34/I34</f>
        <v>0</v>
      </c>
      <c r="L34" s="378"/>
      <c r="M34" s="377">
        <f>SUM(M32:N33)</f>
        <v>0</v>
      </c>
      <c r="N34" s="377"/>
      <c r="P34" s="116"/>
      <c r="Q34" s="116"/>
    </row>
    <row r="35" spans="1:17" ht="18" customHeight="1" thickBot="1" x14ac:dyDescent="0.25">
      <c r="B35" s="116"/>
      <c r="C35" s="386" t="s">
        <v>243</v>
      </c>
      <c r="D35" s="387"/>
      <c r="E35" s="387"/>
      <c r="F35" s="387"/>
      <c r="G35" s="387"/>
      <c r="H35" s="387"/>
      <c r="I35" s="388">
        <f>I34+I31+I27+I23+I21+I16+I12</f>
        <v>560</v>
      </c>
      <c r="J35" s="388"/>
      <c r="K35" s="389"/>
      <c r="L35" s="390"/>
      <c r="M35" s="390"/>
      <c r="N35" s="391"/>
      <c r="P35" s="116"/>
      <c r="Q35" s="116"/>
    </row>
    <row r="36" spans="1:17" ht="18" customHeight="1" thickBot="1" x14ac:dyDescent="0.25">
      <c r="B36" s="116"/>
      <c r="C36" s="380" t="s">
        <v>251</v>
      </c>
      <c r="D36" s="381"/>
      <c r="E36" s="381"/>
      <c r="F36" s="381"/>
      <c r="G36" s="381"/>
      <c r="H36" s="381"/>
      <c r="I36" s="382"/>
      <c r="J36" s="382"/>
      <c r="K36" s="383">
        <f>M36/I35</f>
        <v>0</v>
      </c>
      <c r="L36" s="383"/>
      <c r="M36" s="384">
        <f>M34+M31+M27+M23+M21+M16+M12</f>
        <v>0</v>
      </c>
      <c r="N36" s="384"/>
      <c r="P36" s="116"/>
      <c r="Q36" s="116"/>
    </row>
    <row r="37" spans="1:17" ht="18" customHeight="1" x14ac:dyDescent="0.2">
      <c r="I37" s="385"/>
      <c r="J37" s="385"/>
      <c r="K37" s="385"/>
      <c r="L37" s="385"/>
      <c r="M37" s="385"/>
      <c r="N37" s="385"/>
      <c r="P37" s="116"/>
      <c r="Q37" s="116"/>
    </row>
    <row r="38" spans="1:17" ht="18" customHeight="1" x14ac:dyDescent="0.2">
      <c r="A38" s="366" t="s">
        <v>276</v>
      </c>
      <c r="B38" s="367"/>
      <c r="C38" s="367"/>
      <c r="D38" s="367"/>
      <c r="E38" s="367"/>
      <c r="F38" s="367"/>
      <c r="G38" s="367"/>
      <c r="H38" s="367"/>
      <c r="I38" s="367"/>
      <c r="J38" s="367"/>
      <c r="K38" s="367"/>
      <c r="L38" s="367"/>
      <c r="M38" s="367"/>
      <c r="N38" s="367"/>
      <c r="O38" s="367"/>
      <c r="P38" s="367"/>
      <c r="Q38" s="368"/>
    </row>
    <row r="39" spans="1:17" ht="18" customHeight="1" x14ac:dyDescent="0.2">
      <c r="P39" s="116"/>
      <c r="Q39" s="116"/>
    </row>
    <row r="40" spans="1:17" ht="18" customHeight="1" x14ac:dyDescent="0.2">
      <c r="B40" s="392" t="s">
        <v>253</v>
      </c>
      <c r="C40" s="392"/>
      <c r="D40" s="392"/>
      <c r="E40" s="392"/>
      <c r="F40" s="392"/>
      <c r="G40" s="392"/>
      <c r="H40" s="392"/>
      <c r="I40" s="395" t="s">
        <v>226</v>
      </c>
      <c r="J40" s="395"/>
      <c r="K40" s="396" t="s">
        <v>245</v>
      </c>
      <c r="L40" s="396"/>
      <c r="M40" s="395" t="s">
        <v>0</v>
      </c>
      <c r="N40" s="395"/>
      <c r="Q40" s="116"/>
    </row>
    <row r="41" spans="1:17" ht="18" customHeight="1" x14ac:dyDescent="0.2">
      <c r="B41" s="392" t="s">
        <v>252</v>
      </c>
      <c r="C41" s="392"/>
      <c r="D41" s="392"/>
      <c r="E41" s="392"/>
      <c r="F41" s="392"/>
      <c r="G41" s="392"/>
      <c r="H41" s="392"/>
      <c r="I41" s="393">
        <v>120</v>
      </c>
      <c r="J41" s="393"/>
      <c r="K41" s="394">
        <f>'7.1 Result MyC'!H329</f>
        <v>0</v>
      </c>
      <c r="L41" s="394"/>
      <c r="M41" s="394">
        <f>'7.1 Result MyC'!K329</f>
        <v>0</v>
      </c>
      <c r="N41" s="394"/>
      <c r="Q41" s="116"/>
    </row>
    <row r="42" spans="1:17" ht="18" customHeight="1" x14ac:dyDescent="0.2">
      <c r="B42" s="392" t="s">
        <v>254</v>
      </c>
      <c r="C42" s="392"/>
      <c r="D42" s="392"/>
      <c r="E42" s="392"/>
      <c r="F42" s="392"/>
      <c r="G42" s="392"/>
      <c r="H42" s="392"/>
      <c r="I42" s="393">
        <v>70</v>
      </c>
      <c r="J42" s="393"/>
      <c r="K42" s="394">
        <f>'7.2 Result Procesos'!H329</f>
        <v>0</v>
      </c>
      <c r="L42" s="394"/>
      <c r="M42" s="394">
        <f>'7.2 Result Procesos'!K329</f>
        <v>0</v>
      </c>
      <c r="N42" s="394"/>
    </row>
    <row r="43" spans="1:17" ht="18" customHeight="1" x14ac:dyDescent="0.2">
      <c r="B43" s="392" t="s">
        <v>255</v>
      </c>
      <c r="C43" s="392"/>
      <c r="D43" s="392"/>
      <c r="E43" s="392"/>
      <c r="F43" s="392"/>
      <c r="G43" s="392"/>
      <c r="H43" s="392"/>
      <c r="I43" s="393">
        <v>20</v>
      </c>
      <c r="J43" s="393"/>
      <c r="K43" s="394">
        <f>'7.3 Result Innov'!H329</f>
        <v>0</v>
      </c>
      <c r="L43" s="394"/>
      <c r="M43" s="394">
        <f>'7.3 Result Innov'!K329</f>
        <v>0</v>
      </c>
      <c r="N43" s="394"/>
    </row>
    <row r="44" spans="1:17" ht="18" customHeight="1" x14ac:dyDescent="0.2">
      <c r="B44" s="392" t="s">
        <v>256</v>
      </c>
      <c r="C44" s="392"/>
      <c r="D44" s="392"/>
      <c r="E44" s="392"/>
      <c r="F44" s="392"/>
      <c r="G44" s="392"/>
      <c r="H44" s="392"/>
      <c r="I44" s="393">
        <v>70</v>
      </c>
      <c r="J44" s="393"/>
      <c r="K44" s="394">
        <f>'7.4 Result Pers'!H341</f>
        <v>0</v>
      </c>
      <c r="L44" s="394"/>
      <c r="M44" s="394">
        <f>'7.4 Result Pers'!K341</f>
        <v>0</v>
      </c>
      <c r="N44" s="394"/>
    </row>
    <row r="45" spans="1:17" ht="18" customHeight="1" x14ac:dyDescent="0.2">
      <c r="B45" s="399" t="s">
        <v>261</v>
      </c>
      <c r="C45" s="399"/>
      <c r="D45" s="399"/>
      <c r="E45" s="399"/>
      <c r="F45" s="399"/>
      <c r="G45" s="399"/>
      <c r="H45" s="399"/>
      <c r="I45" s="397">
        <v>70</v>
      </c>
      <c r="J45" s="397"/>
      <c r="K45" s="398">
        <f>'7.5 Result Recurs'!H339</f>
        <v>0</v>
      </c>
      <c r="L45" s="398"/>
      <c r="M45" s="398">
        <f>'7.5 Result Recurs'!K339</f>
        <v>0</v>
      </c>
      <c r="N45" s="398"/>
    </row>
    <row r="46" spans="1:17" ht="18" customHeight="1" x14ac:dyDescent="0.2">
      <c r="B46" s="399" t="s">
        <v>262</v>
      </c>
      <c r="C46" s="399"/>
      <c r="D46" s="399"/>
      <c r="E46" s="399"/>
      <c r="F46" s="399"/>
      <c r="G46" s="399"/>
      <c r="H46" s="399"/>
      <c r="I46" s="397">
        <v>20</v>
      </c>
      <c r="J46" s="397"/>
      <c r="K46" s="398">
        <f>'7.5 Result Recurs'!H349</f>
        <v>0</v>
      </c>
      <c r="L46" s="398"/>
      <c r="M46" s="398">
        <f>'7.5 Result Recurs'!K349</f>
        <v>0</v>
      </c>
      <c r="N46" s="398"/>
    </row>
    <row r="47" spans="1:17" ht="18" customHeight="1" x14ac:dyDescent="0.2">
      <c r="B47" s="399" t="s">
        <v>316</v>
      </c>
      <c r="C47" s="399"/>
      <c r="D47" s="399"/>
      <c r="E47" s="399"/>
      <c r="F47" s="399"/>
      <c r="G47" s="399"/>
      <c r="H47" s="399"/>
      <c r="I47" s="397">
        <v>20</v>
      </c>
      <c r="J47" s="397"/>
      <c r="K47" s="398">
        <f>'7.5 Result Recurs'!H359</f>
        <v>0</v>
      </c>
      <c r="L47" s="398"/>
      <c r="M47" s="398">
        <f>'7.5 Result Recurs'!K359</f>
        <v>0</v>
      </c>
      <c r="N47" s="398"/>
    </row>
    <row r="48" spans="1:17" ht="18" customHeight="1" x14ac:dyDescent="0.2">
      <c r="B48" s="392" t="s">
        <v>257</v>
      </c>
      <c r="C48" s="392"/>
      <c r="D48" s="392"/>
      <c r="E48" s="392"/>
      <c r="F48" s="392"/>
      <c r="G48" s="392"/>
      <c r="H48" s="392"/>
      <c r="I48" s="393">
        <v>110</v>
      </c>
      <c r="J48" s="393"/>
      <c r="K48" s="394">
        <f>(M48/I48)*100</f>
        <v>0</v>
      </c>
      <c r="L48" s="394"/>
      <c r="M48" s="393">
        <f>M45+M46+M47</f>
        <v>0</v>
      </c>
      <c r="N48" s="393"/>
    </row>
    <row r="49" spans="1:17" ht="18" customHeight="1" x14ac:dyDescent="0.2">
      <c r="B49" s="392" t="s">
        <v>260</v>
      </c>
      <c r="C49" s="392"/>
      <c r="D49" s="392"/>
      <c r="E49" s="392"/>
      <c r="F49" s="392"/>
      <c r="G49" s="392"/>
      <c r="H49" s="392"/>
      <c r="I49" s="393">
        <v>50</v>
      </c>
      <c r="J49" s="393"/>
      <c r="K49" s="394">
        <f>'7.6 Result RS'!H329</f>
        <v>0</v>
      </c>
      <c r="L49" s="394"/>
      <c r="M49" s="394">
        <f>'7.6 Result RS'!K329</f>
        <v>0</v>
      </c>
      <c r="N49" s="394"/>
    </row>
    <row r="50" spans="1:17" ht="18" customHeight="1" x14ac:dyDescent="0.2">
      <c r="B50" s="188"/>
      <c r="C50" s="400" t="s">
        <v>258</v>
      </c>
      <c r="D50" s="400"/>
      <c r="E50" s="400"/>
      <c r="F50" s="400"/>
      <c r="G50" s="400"/>
      <c r="H50" s="400"/>
      <c r="I50" s="401">
        <f>I41+I42+I43+I44+I48+I49</f>
        <v>440</v>
      </c>
      <c r="J50" s="401"/>
      <c r="K50" s="402"/>
      <c r="L50" s="402"/>
      <c r="M50" s="402"/>
      <c r="N50" s="402"/>
    </row>
    <row r="51" spans="1:17" ht="18" customHeight="1" x14ac:dyDescent="0.2">
      <c r="B51" s="188"/>
      <c r="C51" s="403" t="s">
        <v>259</v>
      </c>
      <c r="D51" s="403"/>
      <c r="E51" s="403"/>
      <c r="F51" s="403"/>
      <c r="G51" s="403"/>
      <c r="H51" s="403"/>
      <c r="I51" s="404"/>
      <c r="J51" s="404"/>
      <c r="K51" s="405">
        <f>M51/I50</f>
        <v>0</v>
      </c>
      <c r="L51" s="405"/>
      <c r="M51" s="406">
        <f>M41+M42+M43+M44+M48+M49</f>
        <v>0</v>
      </c>
      <c r="N51" s="406"/>
    </row>
    <row r="52" spans="1:17" ht="18" customHeight="1" x14ac:dyDescent="0.2"/>
    <row r="53" spans="1:17" ht="18" customHeight="1" x14ac:dyDescent="0.2">
      <c r="A53" s="366" t="s">
        <v>263</v>
      </c>
      <c r="B53" s="367"/>
      <c r="C53" s="367"/>
      <c r="D53" s="367"/>
      <c r="E53" s="367"/>
      <c r="F53" s="367"/>
      <c r="G53" s="367"/>
      <c r="H53" s="367"/>
      <c r="I53" s="367"/>
      <c r="J53" s="367"/>
      <c r="K53" s="367"/>
      <c r="L53" s="367"/>
      <c r="M53" s="367"/>
      <c r="N53" s="367"/>
      <c r="O53" s="367"/>
      <c r="P53" s="367"/>
      <c r="Q53" s="368"/>
    </row>
    <row r="54" spans="1:17" ht="18" customHeight="1" thickBot="1" x14ac:dyDescent="0.25"/>
    <row r="55" spans="1:17" ht="30" customHeight="1" thickBot="1" x14ac:dyDescent="0.25">
      <c r="C55" s="419" t="s">
        <v>275</v>
      </c>
      <c r="D55" s="420"/>
      <c r="E55" s="416" t="s">
        <v>361</v>
      </c>
      <c r="F55" s="417"/>
      <c r="G55" s="417"/>
      <c r="H55" s="417"/>
      <c r="I55" s="417"/>
      <c r="J55" s="417"/>
      <c r="K55" s="417"/>
      <c r="L55" s="417"/>
      <c r="M55" s="417"/>
      <c r="N55" s="417"/>
      <c r="O55" s="418"/>
    </row>
    <row r="56" spans="1:17" ht="30" customHeight="1" thickBot="1" x14ac:dyDescent="0.25">
      <c r="C56" s="413"/>
      <c r="D56" s="414"/>
      <c r="E56" s="414"/>
      <c r="F56" s="414"/>
      <c r="G56" s="414"/>
      <c r="H56" s="414"/>
      <c r="I56" s="415"/>
      <c r="J56" s="411" t="s">
        <v>265</v>
      </c>
      <c r="K56" s="412"/>
      <c r="L56" s="409" t="s">
        <v>245</v>
      </c>
      <c r="M56" s="410"/>
      <c r="N56" s="407" t="s">
        <v>266</v>
      </c>
      <c r="O56" s="408"/>
    </row>
    <row r="57" spans="1:17" ht="30" customHeight="1" thickBot="1" x14ac:dyDescent="0.25">
      <c r="C57" s="116"/>
      <c r="D57" s="430" t="s">
        <v>264</v>
      </c>
      <c r="E57" s="431"/>
      <c r="F57" s="431"/>
      <c r="G57" s="431"/>
      <c r="H57" s="431"/>
      <c r="I57" s="432"/>
      <c r="J57" s="433">
        <f>I35</f>
        <v>560</v>
      </c>
      <c r="K57" s="434"/>
      <c r="L57" s="435">
        <f>K36</f>
        <v>0</v>
      </c>
      <c r="M57" s="436"/>
      <c r="N57" s="437">
        <f>M36</f>
        <v>0</v>
      </c>
      <c r="O57" s="438"/>
    </row>
    <row r="58" spans="1:17" ht="30" customHeight="1" thickBot="1" x14ac:dyDescent="0.25">
      <c r="C58" s="116"/>
      <c r="D58" s="430" t="s">
        <v>318</v>
      </c>
      <c r="E58" s="431"/>
      <c r="F58" s="431"/>
      <c r="G58" s="431"/>
      <c r="H58" s="431"/>
      <c r="I58" s="432"/>
      <c r="J58" s="433">
        <f>I50</f>
        <v>440</v>
      </c>
      <c r="K58" s="434"/>
      <c r="L58" s="435">
        <f>K51</f>
        <v>0</v>
      </c>
      <c r="M58" s="436"/>
      <c r="N58" s="437">
        <f>M51</f>
        <v>0</v>
      </c>
      <c r="O58" s="438"/>
    </row>
    <row r="59" spans="1:17" ht="30" customHeight="1" thickBot="1" x14ac:dyDescent="0.25">
      <c r="D59" s="421" t="s">
        <v>267</v>
      </c>
      <c r="E59" s="422"/>
      <c r="F59" s="422"/>
      <c r="G59" s="422"/>
      <c r="H59" s="422"/>
      <c r="I59" s="423"/>
      <c r="J59" s="424">
        <f>J58+J57</f>
        <v>1000</v>
      </c>
      <c r="K59" s="425"/>
      <c r="L59" s="426"/>
      <c r="M59" s="427"/>
      <c r="N59" s="428">
        <f>N58+N57</f>
        <v>0</v>
      </c>
      <c r="O59" s="429"/>
    </row>
  </sheetData>
  <mergeCells count="172">
    <mergeCell ref="N56:O56"/>
    <mergeCell ref="L56:M56"/>
    <mergeCell ref="J56:K56"/>
    <mergeCell ref="C56:I56"/>
    <mergeCell ref="E55:O55"/>
    <mergeCell ref="C55:D55"/>
    <mergeCell ref="D59:I59"/>
    <mergeCell ref="J59:K59"/>
    <mergeCell ref="L59:M59"/>
    <mergeCell ref="N59:O59"/>
    <mergeCell ref="D57:I57"/>
    <mergeCell ref="J57:K57"/>
    <mergeCell ref="L57:M57"/>
    <mergeCell ref="N57:O57"/>
    <mergeCell ref="D58:I58"/>
    <mergeCell ref="J58:K58"/>
    <mergeCell ref="L58:M58"/>
    <mergeCell ref="N58:O58"/>
    <mergeCell ref="A53:Q53"/>
    <mergeCell ref="C50:H50"/>
    <mergeCell ref="I50:J50"/>
    <mergeCell ref="K50:N50"/>
    <mergeCell ref="C51:H51"/>
    <mergeCell ref="I51:J51"/>
    <mergeCell ref="K51:L51"/>
    <mergeCell ref="M51:N51"/>
    <mergeCell ref="B49:H49"/>
    <mergeCell ref="I49:J49"/>
    <mergeCell ref="K49:L49"/>
    <mergeCell ref="M49:N49"/>
    <mergeCell ref="B48:H48"/>
    <mergeCell ref="I48:J48"/>
    <mergeCell ref="K48:L48"/>
    <mergeCell ref="M48:N48"/>
    <mergeCell ref="I47:J47"/>
    <mergeCell ref="K47:L47"/>
    <mergeCell ref="M47:N47"/>
    <mergeCell ref="I46:J46"/>
    <mergeCell ref="K46:L46"/>
    <mergeCell ref="M46:N46"/>
    <mergeCell ref="B47:H47"/>
    <mergeCell ref="B46:H46"/>
    <mergeCell ref="I45:J45"/>
    <mergeCell ref="K45:L45"/>
    <mergeCell ref="M45:N45"/>
    <mergeCell ref="B44:H44"/>
    <mergeCell ref="I44:J44"/>
    <mergeCell ref="K44:L44"/>
    <mergeCell ref="M44:N44"/>
    <mergeCell ref="B45:H45"/>
    <mergeCell ref="B43:H43"/>
    <mergeCell ref="I43:J43"/>
    <mergeCell ref="K43:L43"/>
    <mergeCell ref="M43:N43"/>
    <mergeCell ref="B42:H42"/>
    <mergeCell ref="I42:J42"/>
    <mergeCell ref="K42:L42"/>
    <mergeCell ref="M42:N42"/>
    <mergeCell ref="B41:H41"/>
    <mergeCell ref="I41:J41"/>
    <mergeCell ref="A38:Q38"/>
    <mergeCell ref="B40:H40"/>
    <mergeCell ref="I40:J40"/>
    <mergeCell ref="K40:L40"/>
    <mergeCell ref="M40:N40"/>
    <mergeCell ref="K41:L41"/>
    <mergeCell ref="M41:N41"/>
    <mergeCell ref="C36:H36"/>
    <mergeCell ref="I36:J36"/>
    <mergeCell ref="K36:L36"/>
    <mergeCell ref="M36:N36"/>
    <mergeCell ref="I37:J37"/>
    <mergeCell ref="K37:L37"/>
    <mergeCell ref="M37:N37"/>
    <mergeCell ref="B34:H34"/>
    <mergeCell ref="I34:J34"/>
    <mergeCell ref="K34:L34"/>
    <mergeCell ref="M34:N34"/>
    <mergeCell ref="C35:H35"/>
    <mergeCell ref="I35:J35"/>
    <mergeCell ref="K35:N35"/>
    <mergeCell ref="I32:J32"/>
    <mergeCell ref="K32:L32"/>
    <mergeCell ref="M32:N32"/>
    <mergeCell ref="I33:J33"/>
    <mergeCell ref="K33:L33"/>
    <mergeCell ref="M33:N33"/>
    <mergeCell ref="I30:J30"/>
    <mergeCell ref="K30:L30"/>
    <mergeCell ref="M30:N30"/>
    <mergeCell ref="B31:H31"/>
    <mergeCell ref="I31:J31"/>
    <mergeCell ref="K31:L31"/>
    <mergeCell ref="M31:N31"/>
    <mergeCell ref="I28:J28"/>
    <mergeCell ref="K28:L28"/>
    <mergeCell ref="M28:N28"/>
    <mergeCell ref="I29:J29"/>
    <mergeCell ref="K29:L29"/>
    <mergeCell ref="M29:N29"/>
    <mergeCell ref="I26:J26"/>
    <mergeCell ref="K26:L26"/>
    <mergeCell ref="M26:N26"/>
    <mergeCell ref="B27:H27"/>
    <mergeCell ref="I27:J27"/>
    <mergeCell ref="K27:L27"/>
    <mergeCell ref="M27:N27"/>
    <mergeCell ref="I24:J24"/>
    <mergeCell ref="K24:L24"/>
    <mergeCell ref="M24:N24"/>
    <mergeCell ref="I25:J25"/>
    <mergeCell ref="K25:L25"/>
    <mergeCell ref="M25:N25"/>
    <mergeCell ref="I22:J22"/>
    <mergeCell ref="K22:L22"/>
    <mergeCell ref="M22:N22"/>
    <mergeCell ref="B23:H23"/>
    <mergeCell ref="I23:J23"/>
    <mergeCell ref="K23:L23"/>
    <mergeCell ref="M23:N23"/>
    <mergeCell ref="I20:J20"/>
    <mergeCell ref="K20:L20"/>
    <mergeCell ref="M20:N20"/>
    <mergeCell ref="B21:H21"/>
    <mergeCell ref="I21:J21"/>
    <mergeCell ref="K21:L21"/>
    <mergeCell ref="M21:N21"/>
    <mergeCell ref="I18:J18"/>
    <mergeCell ref="K18:L18"/>
    <mergeCell ref="M18:N18"/>
    <mergeCell ref="I19:J19"/>
    <mergeCell ref="K19:L19"/>
    <mergeCell ref="M19:N19"/>
    <mergeCell ref="B16:H16"/>
    <mergeCell ref="I16:J16"/>
    <mergeCell ref="K16:L16"/>
    <mergeCell ref="M16:N16"/>
    <mergeCell ref="I17:J17"/>
    <mergeCell ref="K17:L17"/>
    <mergeCell ref="M17:N17"/>
    <mergeCell ref="I14:J14"/>
    <mergeCell ref="K14:L14"/>
    <mergeCell ref="M14:N14"/>
    <mergeCell ref="I15:J15"/>
    <mergeCell ref="K15:L15"/>
    <mergeCell ref="M15:N15"/>
    <mergeCell ref="B12:H12"/>
    <mergeCell ref="I12:J12"/>
    <mergeCell ref="K12:L12"/>
    <mergeCell ref="M12:N12"/>
    <mergeCell ref="I13:J13"/>
    <mergeCell ref="K13:L13"/>
    <mergeCell ref="M13:N13"/>
    <mergeCell ref="I11:J11"/>
    <mergeCell ref="K11:L11"/>
    <mergeCell ref="M11:N11"/>
    <mergeCell ref="A6:Q6"/>
    <mergeCell ref="I8:J8"/>
    <mergeCell ref="K8:L8"/>
    <mergeCell ref="M8:N8"/>
    <mergeCell ref="I9:J9"/>
    <mergeCell ref="K9:L9"/>
    <mergeCell ref="M9:N9"/>
    <mergeCell ref="A1:Q1"/>
    <mergeCell ref="A2:B2"/>
    <mergeCell ref="M2:N2"/>
    <mergeCell ref="O2:P2"/>
    <mergeCell ref="A3:P3"/>
    <mergeCell ref="A4:Q4"/>
    <mergeCell ref="I10:J10"/>
    <mergeCell ref="K10:L10"/>
    <mergeCell ref="M10:N10"/>
  </mergeCells>
  <pageMargins left="0.7" right="0.7" top="0.75" bottom="0.75" header="0.3" footer="0.3"/>
  <pageSetup paperSize="9" orientation="landscape" r:id="rId1"/>
  <ignoredErrors>
    <ignoredError sqref="K2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3"/>
  <sheetViews>
    <sheetView showGridLines="0" workbookViewId="0">
      <selection activeCell="C14" sqref="C14"/>
    </sheetView>
  </sheetViews>
  <sheetFormatPr baseColWidth="10" defaultColWidth="11.5" defaultRowHeight="20" customHeight="1" x14ac:dyDescent="0.2"/>
  <cols>
    <col min="1" max="17" width="5.6640625" style="116" customWidth="1"/>
    <col min="18" max="16384" width="11.5" style="116"/>
  </cols>
  <sheetData>
    <row r="1" spans="1:17" s="93" customFormat="1" ht="66" customHeight="1" thickTop="1" x14ac:dyDescent="0.2">
      <c r="A1" s="202" t="s">
        <v>277</v>
      </c>
      <c r="B1" s="203"/>
      <c r="C1" s="203"/>
      <c r="D1" s="203"/>
      <c r="E1" s="203"/>
      <c r="F1" s="203"/>
      <c r="G1" s="203"/>
      <c r="H1" s="203"/>
      <c r="I1" s="203"/>
      <c r="J1" s="203"/>
      <c r="K1" s="203"/>
      <c r="L1" s="203"/>
      <c r="M1" s="203"/>
      <c r="N1" s="203"/>
      <c r="O1" s="203"/>
      <c r="P1" s="203"/>
      <c r="Q1" s="204"/>
    </row>
    <row r="2" spans="1:17" ht="20" customHeight="1" x14ac:dyDescent="0.2">
      <c r="A2" s="115" t="s">
        <v>18</v>
      </c>
      <c r="B2" s="93"/>
      <c r="C2" s="93"/>
      <c r="D2" s="93"/>
      <c r="E2" s="93"/>
      <c r="F2" s="93"/>
      <c r="G2" s="93"/>
      <c r="H2" s="93"/>
      <c r="I2" s="93"/>
      <c r="J2" s="93"/>
      <c r="K2" s="93"/>
      <c r="L2" s="93"/>
      <c r="M2" s="93"/>
      <c r="N2" s="93"/>
      <c r="O2" s="93"/>
      <c r="P2" s="93"/>
      <c r="Q2" s="93"/>
    </row>
    <row r="3" spans="1:17" ht="5" customHeight="1" x14ac:dyDescent="0.2">
      <c r="A3" s="117"/>
      <c r="B3" s="117"/>
      <c r="C3" s="117"/>
      <c r="D3" s="117"/>
      <c r="E3" s="117"/>
      <c r="F3" s="117"/>
      <c r="G3" s="117"/>
      <c r="H3" s="117"/>
      <c r="I3" s="117"/>
      <c r="J3" s="117"/>
      <c r="K3" s="117"/>
      <c r="L3" s="117"/>
      <c r="M3" s="117"/>
      <c r="N3" s="117"/>
      <c r="O3" s="117"/>
      <c r="P3" s="117"/>
      <c r="Q3" s="117"/>
    </row>
    <row r="4" spans="1:17" ht="20" customHeight="1" x14ac:dyDescent="0.15">
      <c r="A4" s="118" t="s">
        <v>17</v>
      </c>
    </row>
    <row r="5" spans="1:17" ht="20" customHeight="1" x14ac:dyDescent="0.15">
      <c r="A5" s="118" t="s">
        <v>83</v>
      </c>
    </row>
    <row r="6" spans="1:17" ht="20" customHeight="1" x14ac:dyDescent="0.15">
      <c r="A6" s="118" t="s">
        <v>268</v>
      </c>
    </row>
    <row r="7" spans="1:17" ht="20" customHeight="1" x14ac:dyDescent="0.15">
      <c r="A7" s="118" t="s">
        <v>269</v>
      </c>
    </row>
    <row r="8" spans="1:17" ht="20" customHeight="1" x14ac:dyDescent="0.15">
      <c r="A8" s="118" t="s">
        <v>270</v>
      </c>
    </row>
    <row r="9" spans="1:17" ht="20" customHeight="1" x14ac:dyDescent="0.15">
      <c r="A9" s="118" t="s">
        <v>271</v>
      </c>
    </row>
    <row r="10" spans="1:17" ht="20" customHeight="1" x14ac:dyDescent="0.2">
      <c r="A10" s="119" t="s">
        <v>272</v>
      </c>
    </row>
    <row r="11" spans="1:17" ht="20" customHeight="1" x14ac:dyDescent="0.15">
      <c r="A11" s="118" t="s">
        <v>273</v>
      </c>
    </row>
    <row r="12" spans="1:17" ht="20" customHeight="1" x14ac:dyDescent="0.15">
      <c r="A12" s="118" t="s">
        <v>252</v>
      </c>
    </row>
    <row r="13" spans="1:17" ht="20" customHeight="1" x14ac:dyDescent="0.15">
      <c r="A13" s="118" t="s">
        <v>254</v>
      </c>
    </row>
    <row r="14" spans="1:17" ht="20" customHeight="1" x14ac:dyDescent="0.15">
      <c r="A14" s="118" t="s">
        <v>255</v>
      </c>
    </row>
    <row r="15" spans="1:17" ht="20" customHeight="1" x14ac:dyDescent="0.15">
      <c r="A15" s="118" t="s">
        <v>256</v>
      </c>
    </row>
    <row r="16" spans="1:17" ht="20" customHeight="1" x14ac:dyDescent="0.15">
      <c r="A16" s="118" t="s">
        <v>257</v>
      </c>
    </row>
    <row r="17" spans="1:1" ht="20" customHeight="1" x14ac:dyDescent="0.15">
      <c r="A17" s="118" t="s">
        <v>260</v>
      </c>
    </row>
    <row r="18" spans="1:1" ht="20" customHeight="1" x14ac:dyDescent="0.15">
      <c r="A18" s="118" t="s">
        <v>274</v>
      </c>
    </row>
    <row r="19" spans="1:1" ht="20" customHeight="1" x14ac:dyDescent="0.2">
      <c r="A19" s="120"/>
    </row>
    <row r="20" spans="1:1" ht="20" customHeight="1" x14ac:dyDescent="0.2">
      <c r="A20" s="120"/>
    </row>
    <row r="21" spans="1:1" ht="20" customHeight="1" x14ac:dyDescent="0.2">
      <c r="A21" s="119"/>
    </row>
    <row r="22" spans="1:1" ht="20" customHeight="1" x14ac:dyDescent="0.2">
      <c r="A22" s="119"/>
    </row>
    <row r="23" spans="1:1" ht="20" customHeight="1" x14ac:dyDescent="0.2">
      <c r="A23" s="119"/>
    </row>
  </sheetData>
  <mergeCells count="1">
    <mergeCell ref="A1:Q1"/>
  </mergeCells>
  <hyperlinks>
    <hyperlink ref="A4" location="'Descripción e Instrucciones'!A1" display="Descripción e Instrucciones" xr:uid="{74E20BE2-CD9B-409D-984F-20A7B51F8FC3}"/>
    <hyperlink ref="A5" location="'Descripción e Instrucciones'!A1" display="0 Liderazgo" xr:uid="{43661D18-B4A7-4596-84F3-2D8F6EE18FD3}"/>
    <hyperlink ref="A6" location="'1 Mercados y Clientes'!A1" display="1: Enfoque en mercados y clientes" xr:uid="{01B72905-32F2-4052-98A8-5F34FFBBF4C7}"/>
    <hyperlink ref="A7" location="'2 Gest. Procesos'!A1" display="2: Gestión de los procesos" xr:uid="{5107D30D-43D8-4D42-A6F5-12FE72C07015}"/>
    <hyperlink ref="A8" location="'3 Gest. Innovación'!A1" display="3: Gestión de la innovación" xr:uid="{2BBB6AA9-26E4-4D78-B7D0-D6CAD809EE98}"/>
    <hyperlink ref="A9" location="'4 Gest. Personas'!A1" display="4: Gestión de las personas" xr:uid="{E5B65129-BAAC-4447-8FEF-1052A99E6CDF}"/>
    <hyperlink ref="A10" location="'5 Gest. Recursos'!A1" display="5: Gestión de los recursos" xr:uid="{3800F348-BF8E-492C-B5E3-81B33A7381ED}"/>
    <hyperlink ref="A11" location="'6 Gest. RS'!A1" display=" 6: Gestión de la responsabilidad social" xr:uid="{80842CF1-9538-4BFE-B833-5A06FF145249}"/>
    <hyperlink ref="A12" location="'7.1 Result MyC'!A1" display="7.1 Resultados de la gestión de mercados y clientes" xr:uid="{318A2958-C106-40E5-A0BC-026345650CC1}"/>
    <hyperlink ref="A13" location="'7.2 Result Procesos'!A1" display="7.2 Resultados de la gestión de los procesos" xr:uid="{69C5FD17-0749-4F25-9B1D-72951602C74D}"/>
    <hyperlink ref="A14" location="'7.3 Result Innov'!A1" display="7.3 Resultados de la gestión de la innovación" xr:uid="{A365CD7C-B896-44E1-8C6F-8056533CCF67}"/>
    <hyperlink ref="A15" location="'7.4 Result Pers'!A1" display="7.4 Resultados de la gestión de las personas" xr:uid="{8B5A3568-E65F-4537-932A-BFD58DB04B99}"/>
    <hyperlink ref="A16" location="'7.5 Result Recurs'!A1" display="7.5 Resultados de la gestión de los recursos" xr:uid="{8F068A57-CDA0-4633-81D4-4BF664A54449}"/>
    <hyperlink ref="A17" location="'7.6 Result RS'!A1" display="7.6 Resultados de la gestión de la responsabilidad social" xr:uid="{06BF857B-70B1-4F2B-83EF-4608C3FCA0F0}"/>
    <hyperlink ref="A18" location="PUNTAJES!A1" display="Tablas de Asignación de puntajes" xr:uid="{147CBD7B-C2F6-4649-9AC6-4A53B43902D9}"/>
  </hyperlinks>
  <printOptions verticalCentered="1"/>
  <pageMargins left="0.39370078740157483"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ED04-625C-4C88-8F91-65E7C4A0B7E9}">
  <dimension ref="A1:T45"/>
  <sheetViews>
    <sheetView topLeftCell="F3" workbookViewId="0">
      <selection activeCell="B12" sqref="B12"/>
    </sheetView>
  </sheetViews>
  <sheetFormatPr baseColWidth="10" defaultColWidth="11.5" defaultRowHeight="13" x14ac:dyDescent="0.15"/>
  <cols>
    <col min="1" max="1" width="12.6640625" style="29" customWidth="1"/>
    <col min="2" max="2" width="11.5" style="29"/>
    <col min="3" max="3" width="15.5" style="29" customWidth="1"/>
    <col min="4" max="16384" width="11.5" style="29"/>
  </cols>
  <sheetData>
    <row r="1" spans="1:20" ht="15" customHeight="1" x14ac:dyDescent="0.15"/>
    <row r="2" spans="1:20" ht="15" customHeight="1" x14ac:dyDescent="0.15">
      <c r="A2" s="30" t="s">
        <v>63</v>
      </c>
      <c r="B2" s="31"/>
      <c r="C2" s="32" t="s">
        <v>64</v>
      </c>
      <c r="D2" s="439" t="s">
        <v>65</v>
      </c>
      <c r="E2" s="440"/>
      <c r="F2" s="440"/>
      <c r="G2" s="440"/>
      <c r="H2" s="440"/>
      <c r="I2" s="440"/>
      <c r="J2" s="31"/>
    </row>
    <row r="3" spans="1:20" ht="30" customHeight="1" x14ac:dyDescent="0.15">
      <c r="A3" s="31"/>
      <c r="B3" s="33" t="s">
        <v>66</v>
      </c>
      <c r="C3" s="31"/>
      <c r="D3" s="34">
        <v>5</v>
      </c>
      <c r="E3" s="34">
        <v>10</v>
      </c>
      <c r="F3" s="34">
        <v>15</v>
      </c>
      <c r="G3" s="34">
        <v>20</v>
      </c>
      <c r="H3" s="34">
        <v>30</v>
      </c>
      <c r="I3" s="34">
        <v>35</v>
      </c>
      <c r="J3" s="34">
        <v>40</v>
      </c>
    </row>
    <row r="4" spans="1:20" ht="30" customHeight="1" x14ac:dyDescent="0.15">
      <c r="A4" s="31"/>
      <c r="B4" s="34">
        <v>0</v>
      </c>
      <c r="C4" s="35" t="s">
        <v>67</v>
      </c>
      <c r="D4" s="36">
        <f t="shared" ref="D4:J4" si="0">D$3*0</f>
        <v>0</v>
      </c>
      <c r="E4" s="36">
        <f t="shared" si="0"/>
        <v>0</v>
      </c>
      <c r="F4" s="36">
        <f t="shared" si="0"/>
        <v>0</v>
      </c>
      <c r="G4" s="36">
        <f t="shared" si="0"/>
        <v>0</v>
      </c>
      <c r="H4" s="36">
        <f t="shared" si="0"/>
        <v>0</v>
      </c>
      <c r="I4" s="36">
        <f t="shared" si="0"/>
        <v>0</v>
      </c>
      <c r="J4" s="36">
        <f t="shared" si="0"/>
        <v>0</v>
      </c>
    </row>
    <row r="5" spans="1:20" ht="30" customHeight="1" x14ac:dyDescent="0.15">
      <c r="A5" s="31"/>
      <c r="B5" s="37">
        <v>0.2</v>
      </c>
      <c r="C5" s="35" t="s">
        <v>68</v>
      </c>
      <c r="D5" s="36">
        <f t="shared" ref="D5:J5" si="1">D$3*0.2</f>
        <v>1</v>
      </c>
      <c r="E5" s="36">
        <f t="shared" si="1"/>
        <v>2</v>
      </c>
      <c r="F5" s="36">
        <f t="shared" si="1"/>
        <v>3</v>
      </c>
      <c r="G5" s="36">
        <f t="shared" si="1"/>
        <v>4</v>
      </c>
      <c r="H5" s="36">
        <f t="shared" si="1"/>
        <v>6</v>
      </c>
      <c r="I5" s="36">
        <f t="shared" si="1"/>
        <v>7</v>
      </c>
      <c r="J5" s="36">
        <f t="shared" si="1"/>
        <v>8</v>
      </c>
    </row>
    <row r="6" spans="1:20" ht="30" customHeight="1" x14ac:dyDescent="0.15">
      <c r="A6" s="31"/>
      <c r="B6" s="37">
        <v>0.6</v>
      </c>
      <c r="C6" s="35" t="s">
        <v>69</v>
      </c>
      <c r="D6" s="36">
        <f t="shared" ref="D6:J6" si="2">D$3*0.6</f>
        <v>3</v>
      </c>
      <c r="E6" s="36">
        <f t="shared" si="2"/>
        <v>6</v>
      </c>
      <c r="F6" s="36">
        <f t="shared" si="2"/>
        <v>9</v>
      </c>
      <c r="G6" s="36">
        <f t="shared" si="2"/>
        <v>12</v>
      </c>
      <c r="H6" s="36">
        <f t="shared" si="2"/>
        <v>18</v>
      </c>
      <c r="I6" s="36">
        <f t="shared" si="2"/>
        <v>21</v>
      </c>
      <c r="J6" s="36">
        <f t="shared" si="2"/>
        <v>24</v>
      </c>
    </row>
    <row r="7" spans="1:20" ht="30" customHeight="1" x14ac:dyDescent="0.15">
      <c r="A7" s="31"/>
      <c r="B7" s="37">
        <v>0.8</v>
      </c>
      <c r="C7" s="35" t="s">
        <v>70</v>
      </c>
      <c r="D7" s="36">
        <f t="shared" ref="D7:J7" si="3">D$3*0.8</f>
        <v>4</v>
      </c>
      <c r="E7" s="36">
        <f t="shared" si="3"/>
        <v>8</v>
      </c>
      <c r="F7" s="36">
        <f t="shared" si="3"/>
        <v>12</v>
      </c>
      <c r="G7" s="36">
        <f t="shared" si="3"/>
        <v>16</v>
      </c>
      <c r="H7" s="36">
        <f t="shared" si="3"/>
        <v>24</v>
      </c>
      <c r="I7" s="36">
        <f t="shared" si="3"/>
        <v>28</v>
      </c>
      <c r="J7" s="36">
        <f t="shared" si="3"/>
        <v>32</v>
      </c>
    </row>
    <row r="8" spans="1:20" ht="30" customHeight="1" x14ac:dyDescent="0.15">
      <c r="A8" s="31"/>
      <c r="B8" s="37">
        <v>1</v>
      </c>
      <c r="C8" s="35" t="s">
        <v>71</v>
      </c>
      <c r="D8" s="36">
        <f t="shared" ref="D8:J8" si="4">D$3*1</f>
        <v>5</v>
      </c>
      <c r="E8" s="36">
        <f t="shared" si="4"/>
        <v>10</v>
      </c>
      <c r="F8" s="36">
        <f t="shared" si="4"/>
        <v>15</v>
      </c>
      <c r="G8" s="36">
        <f t="shared" si="4"/>
        <v>20</v>
      </c>
      <c r="H8" s="36">
        <f t="shared" si="4"/>
        <v>30</v>
      </c>
      <c r="I8" s="36">
        <f t="shared" si="4"/>
        <v>35</v>
      </c>
      <c r="J8" s="36">
        <f t="shared" si="4"/>
        <v>40</v>
      </c>
    </row>
    <row r="9" spans="1:20" ht="30" customHeight="1" x14ac:dyDescent="0.15">
      <c r="A9" s="31"/>
      <c r="B9" s="31"/>
      <c r="C9" s="38"/>
      <c r="D9" s="38"/>
      <c r="E9" s="38"/>
      <c r="F9" s="31"/>
      <c r="G9" s="31"/>
      <c r="H9" s="31"/>
      <c r="I9" s="31"/>
      <c r="J9" s="31"/>
    </row>
    <row r="10" spans="1:20" ht="44.25" customHeight="1" x14ac:dyDescent="0.15">
      <c r="A10" s="92" t="s">
        <v>82</v>
      </c>
      <c r="B10" s="130" t="s">
        <v>281</v>
      </c>
      <c r="C10" s="46">
        <v>0</v>
      </c>
      <c r="D10" s="46">
        <v>20</v>
      </c>
      <c r="E10" s="46">
        <v>25</v>
      </c>
      <c r="F10" s="46">
        <v>30</v>
      </c>
      <c r="G10" s="46">
        <v>35</v>
      </c>
      <c r="H10" s="46">
        <v>40</v>
      </c>
      <c r="I10" s="46">
        <v>45</v>
      </c>
      <c r="J10" s="46">
        <v>50</v>
      </c>
      <c r="K10" s="46">
        <v>55</v>
      </c>
      <c r="L10" s="46">
        <v>60</v>
      </c>
      <c r="M10" s="46">
        <v>65</v>
      </c>
      <c r="N10" s="46">
        <v>70</v>
      </c>
      <c r="O10" s="46">
        <v>75</v>
      </c>
      <c r="P10" s="46">
        <v>80</v>
      </c>
      <c r="Q10" s="46">
        <v>85</v>
      </c>
      <c r="R10" s="46">
        <v>90</v>
      </c>
      <c r="S10" s="46">
        <v>95</v>
      </c>
      <c r="T10" s="46">
        <v>100</v>
      </c>
    </row>
    <row r="11" spans="1:20" ht="30" customHeight="1" x14ac:dyDescent="0.15">
      <c r="A11" s="92" t="s">
        <v>314</v>
      </c>
      <c r="B11" s="130">
        <v>0</v>
      </c>
      <c r="C11" s="46">
        <v>10</v>
      </c>
      <c r="D11" s="46">
        <v>20</v>
      </c>
      <c r="E11" s="46">
        <v>25</v>
      </c>
      <c r="F11" s="46">
        <v>30</v>
      </c>
      <c r="G11" s="46">
        <v>35</v>
      </c>
      <c r="H11" s="46">
        <v>40</v>
      </c>
      <c r="I11" s="46">
        <v>45</v>
      </c>
      <c r="J11" s="46">
        <v>50</v>
      </c>
      <c r="K11" s="46">
        <v>55</v>
      </c>
      <c r="L11" s="46">
        <v>60</v>
      </c>
      <c r="M11" s="46">
        <v>65</v>
      </c>
      <c r="N11" s="46">
        <v>70</v>
      </c>
      <c r="O11" s="46">
        <v>75</v>
      </c>
      <c r="P11" s="46">
        <v>80</v>
      </c>
      <c r="Q11" s="46">
        <v>85</v>
      </c>
      <c r="R11" s="46">
        <v>90</v>
      </c>
      <c r="S11" s="46">
        <v>95</v>
      </c>
      <c r="T11" s="46">
        <v>100</v>
      </c>
    </row>
    <row r="12" spans="1:20" ht="15" customHeight="1" x14ac:dyDescent="0.15">
      <c r="A12" s="91" t="s">
        <v>87</v>
      </c>
      <c r="H12" s="91" t="s">
        <v>204</v>
      </c>
      <c r="M12" s="91" t="s">
        <v>282</v>
      </c>
    </row>
    <row r="13" spans="1:20" ht="15" customHeight="1" x14ac:dyDescent="0.15">
      <c r="H13" s="47" t="s">
        <v>209</v>
      </c>
      <c r="M13" s="47" t="s">
        <v>311</v>
      </c>
    </row>
    <row r="14" spans="1:20" ht="15" customHeight="1" x14ac:dyDescent="0.15">
      <c r="A14" s="47" t="s">
        <v>88</v>
      </c>
      <c r="B14" s="47" t="s">
        <v>89</v>
      </c>
      <c r="C14" s="47" t="s">
        <v>90</v>
      </c>
      <c r="H14" s="47" t="s">
        <v>208</v>
      </c>
      <c r="M14" s="47" t="s">
        <v>283</v>
      </c>
    </row>
    <row r="15" spans="1:20" ht="15" customHeight="1" x14ac:dyDescent="0.15">
      <c r="A15" s="56">
        <v>0</v>
      </c>
      <c r="B15" s="56">
        <v>7.5</v>
      </c>
      <c r="C15" s="56">
        <v>0</v>
      </c>
      <c r="H15" s="47" t="s">
        <v>205</v>
      </c>
    </row>
    <row r="16" spans="1:20" ht="15" customHeight="1" x14ac:dyDescent="0.15">
      <c r="A16" s="56">
        <v>7.51</v>
      </c>
      <c r="B16" s="56">
        <v>15</v>
      </c>
      <c r="C16" s="56">
        <v>10</v>
      </c>
      <c r="H16" s="47" t="s">
        <v>207</v>
      </c>
    </row>
    <row r="17" spans="1:8" ht="15" customHeight="1" x14ac:dyDescent="0.15">
      <c r="A17" s="56">
        <v>15.1</v>
      </c>
      <c r="B17" s="56">
        <v>22.5</v>
      </c>
      <c r="C17" s="56">
        <v>20</v>
      </c>
      <c r="H17" s="47" t="s">
        <v>206</v>
      </c>
    </row>
    <row r="18" spans="1:8" ht="15" customHeight="1" x14ac:dyDescent="0.15">
      <c r="A18" s="56">
        <v>22.51</v>
      </c>
      <c r="B18" s="56">
        <v>27.5</v>
      </c>
      <c r="C18" s="56">
        <v>25</v>
      </c>
    </row>
    <row r="19" spans="1:8" ht="15" customHeight="1" x14ac:dyDescent="0.15">
      <c r="A19" s="56">
        <v>27.51</v>
      </c>
      <c r="B19" s="56">
        <v>32.5</v>
      </c>
      <c r="C19" s="56">
        <v>30</v>
      </c>
    </row>
    <row r="20" spans="1:8" ht="15" customHeight="1" x14ac:dyDescent="0.15">
      <c r="A20" s="56">
        <v>32.51</v>
      </c>
      <c r="B20" s="56">
        <v>37.5</v>
      </c>
      <c r="C20" s="56">
        <v>35</v>
      </c>
    </row>
    <row r="21" spans="1:8" ht="15" customHeight="1" x14ac:dyDescent="0.15">
      <c r="A21" s="56">
        <v>37.51</v>
      </c>
      <c r="B21" s="56">
        <v>42.5</v>
      </c>
      <c r="C21" s="56">
        <v>40</v>
      </c>
    </row>
    <row r="22" spans="1:8" ht="15" customHeight="1" x14ac:dyDescent="0.15">
      <c r="A22" s="56">
        <v>42.51</v>
      </c>
      <c r="B22" s="56">
        <v>47.5</v>
      </c>
      <c r="C22" s="56">
        <v>45</v>
      </c>
    </row>
    <row r="23" spans="1:8" ht="15" customHeight="1" x14ac:dyDescent="0.15">
      <c r="A23" s="56">
        <v>47.51</v>
      </c>
      <c r="B23" s="56">
        <v>52.5</v>
      </c>
      <c r="C23" s="56">
        <v>50</v>
      </c>
    </row>
    <row r="24" spans="1:8" x14ac:dyDescent="0.15">
      <c r="A24" s="56">
        <v>52.51</v>
      </c>
      <c r="B24" s="56">
        <v>57.5</v>
      </c>
      <c r="C24" s="56">
        <v>55</v>
      </c>
    </row>
    <row r="25" spans="1:8" x14ac:dyDescent="0.15">
      <c r="A25" s="56">
        <v>57.51</v>
      </c>
      <c r="B25" s="56">
        <v>62.5</v>
      </c>
      <c r="C25" s="56">
        <v>60</v>
      </c>
    </row>
    <row r="26" spans="1:8" x14ac:dyDescent="0.15">
      <c r="A26" s="56">
        <v>62.51</v>
      </c>
      <c r="B26" s="56">
        <v>67.5</v>
      </c>
      <c r="C26" s="56">
        <v>65</v>
      </c>
    </row>
    <row r="27" spans="1:8" x14ac:dyDescent="0.15">
      <c r="A27" s="56">
        <v>67.510000000000005</v>
      </c>
      <c r="B27" s="56">
        <v>72.5</v>
      </c>
      <c r="C27" s="56">
        <v>70</v>
      </c>
    </row>
    <row r="28" spans="1:8" x14ac:dyDescent="0.15">
      <c r="A28" s="56">
        <v>72.510000000000005</v>
      </c>
      <c r="B28" s="56">
        <v>77.5</v>
      </c>
      <c r="C28" s="56">
        <v>75</v>
      </c>
    </row>
    <row r="29" spans="1:8" x14ac:dyDescent="0.15">
      <c r="A29" s="56">
        <v>77.510000000000005</v>
      </c>
      <c r="B29" s="56">
        <v>82.5</v>
      </c>
      <c r="C29" s="56">
        <v>80</v>
      </c>
    </row>
    <row r="30" spans="1:8" x14ac:dyDescent="0.15">
      <c r="A30" s="56">
        <v>82.51</v>
      </c>
      <c r="B30" s="56">
        <v>87.5</v>
      </c>
      <c r="C30" s="56">
        <v>85</v>
      </c>
    </row>
    <row r="31" spans="1:8" x14ac:dyDescent="0.15">
      <c r="A31" s="56">
        <v>87.51</v>
      </c>
      <c r="B31" s="56">
        <v>92.5</v>
      </c>
      <c r="C31" s="56">
        <v>90</v>
      </c>
    </row>
    <row r="32" spans="1:8" x14ac:dyDescent="0.15">
      <c r="A32" s="56">
        <v>92.51</v>
      </c>
      <c r="B32" s="56">
        <v>97.5</v>
      </c>
      <c r="C32" s="56">
        <v>95</v>
      </c>
    </row>
    <row r="33" spans="1:3" x14ac:dyDescent="0.15">
      <c r="A33" s="56">
        <v>97.51</v>
      </c>
      <c r="B33" s="56">
        <v>100</v>
      </c>
      <c r="C33" s="56">
        <v>100</v>
      </c>
    </row>
    <row r="34" spans="1:3" x14ac:dyDescent="0.15">
      <c r="A34" s="40"/>
      <c r="B34" s="40"/>
      <c r="C34" s="40"/>
    </row>
    <row r="35" spans="1:3" x14ac:dyDescent="0.15">
      <c r="A35" s="40"/>
      <c r="B35" s="40"/>
      <c r="C35" s="40"/>
    </row>
    <row r="36" spans="1:3" x14ac:dyDescent="0.15">
      <c r="A36" s="40"/>
      <c r="B36" s="40"/>
      <c r="C36" s="40"/>
    </row>
    <row r="37" spans="1:3" x14ac:dyDescent="0.15">
      <c r="A37" s="40"/>
      <c r="B37" s="40"/>
      <c r="C37" s="40"/>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sheetData>
  <mergeCells count="1">
    <mergeCell ref="D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zoomScale="110" zoomScaleNormal="110" workbookViewId="0">
      <selection activeCell="A2" sqref="A2:XFD2"/>
    </sheetView>
  </sheetViews>
  <sheetFormatPr baseColWidth="10" defaultColWidth="11.5" defaultRowHeight="20" customHeight="1" x14ac:dyDescent="0.2"/>
  <cols>
    <col min="1" max="1" width="150.6640625" style="67" customWidth="1"/>
    <col min="2" max="16384" width="11.5" style="68"/>
  </cols>
  <sheetData>
    <row r="1" spans="1:7" ht="74.25" customHeight="1" x14ac:dyDescent="0.2">
      <c r="A1" s="121" t="s">
        <v>278</v>
      </c>
    </row>
    <row r="3" spans="1:7" s="93" customFormat="1" ht="20" customHeight="1" x14ac:dyDescent="0.2">
      <c r="A3" s="94" t="s">
        <v>17</v>
      </c>
    </row>
    <row r="4" spans="1:7" s="148" customFormat="1" ht="20" customHeight="1" x14ac:dyDescent="0.2">
      <c r="A4" s="147"/>
    </row>
    <row r="5" spans="1:7" s="149" customFormat="1" ht="30" x14ac:dyDescent="0.2">
      <c r="A5" s="65" t="s">
        <v>328</v>
      </c>
      <c r="B5" s="66"/>
      <c r="C5" s="66"/>
      <c r="D5" s="66"/>
      <c r="E5" s="66"/>
      <c r="F5" s="66"/>
      <c r="G5" s="66"/>
    </row>
    <row r="6" spans="1:7" s="149" customFormat="1" ht="18" x14ac:dyDescent="0.2">
      <c r="A6" s="65"/>
      <c r="B6" s="66"/>
      <c r="C6" s="66"/>
      <c r="D6" s="66"/>
      <c r="E6" s="66"/>
      <c r="F6" s="66"/>
      <c r="G6" s="66"/>
    </row>
    <row r="7" spans="1:7" s="149" customFormat="1" ht="30" x14ac:dyDescent="0.2">
      <c r="A7" s="150" t="s">
        <v>329</v>
      </c>
      <c r="B7" s="66"/>
      <c r="C7" s="66"/>
      <c r="D7" s="66"/>
      <c r="E7" s="66"/>
      <c r="F7" s="66"/>
      <c r="G7" s="66"/>
    </row>
    <row r="8" spans="1:7" s="148" customFormat="1" ht="18" x14ac:dyDescent="0.2">
      <c r="A8" s="67"/>
      <c r="B8" s="68"/>
      <c r="C8" s="68"/>
      <c r="D8" s="68"/>
      <c r="E8" s="68"/>
      <c r="F8" s="68"/>
      <c r="G8" s="68"/>
    </row>
    <row r="9" spans="1:7" ht="14" x14ac:dyDescent="0.2">
      <c r="A9" s="151" t="s">
        <v>195</v>
      </c>
    </row>
    <row r="10" spans="1:7" ht="14" x14ac:dyDescent="0.2">
      <c r="A10" s="151"/>
    </row>
    <row r="11" spans="1:7" ht="20" customHeight="1" x14ac:dyDescent="0.2">
      <c r="A11" s="67" t="s">
        <v>286</v>
      </c>
    </row>
    <row r="12" spans="1:7" ht="14" x14ac:dyDescent="0.2"/>
    <row r="13" spans="1:7" s="148" customFormat="1" ht="30" x14ac:dyDescent="0.2">
      <c r="A13" s="67" t="s">
        <v>287</v>
      </c>
      <c r="B13" s="68"/>
      <c r="C13" s="68"/>
      <c r="D13" s="68"/>
      <c r="E13" s="68"/>
      <c r="F13" s="68"/>
      <c r="G13" s="68"/>
    </row>
    <row r="14" spans="1:7" s="148" customFormat="1" ht="18" x14ac:dyDescent="0.2">
      <c r="B14" s="68"/>
      <c r="C14" s="68"/>
      <c r="D14" s="68"/>
      <c r="E14" s="68"/>
      <c r="F14" s="68"/>
      <c r="G14" s="68"/>
    </row>
    <row r="15" spans="1:7" s="148" customFormat="1" ht="30" x14ac:dyDescent="0.2">
      <c r="A15" s="67" t="s">
        <v>285</v>
      </c>
      <c r="B15" s="68"/>
      <c r="C15" s="68"/>
      <c r="D15" s="68"/>
      <c r="E15" s="68"/>
      <c r="F15" s="68"/>
      <c r="G15" s="68"/>
    </row>
    <row r="16" spans="1:7" s="148" customFormat="1" ht="18" x14ac:dyDescent="0.2">
      <c r="A16" s="67"/>
      <c r="B16" s="68"/>
      <c r="C16" s="68"/>
      <c r="D16" s="68"/>
      <c r="E16" s="68"/>
      <c r="F16" s="68"/>
      <c r="G16" s="68"/>
    </row>
    <row r="17" spans="1:7" s="148" customFormat="1" ht="156" customHeight="1" x14ac:dyDescent="0.2">
      <c r="A17" s="69" t="s">
        <v>288</v>
      </c>
      <c r="B17" s="68"/>
      <c r="C17" s="68"/>
      <c r="D17" s="68"/>
      <c r="E17" s="68"/>
      <c r="F17" s="68"/>
      <c r="G17" s="68"/>
    </row>
    <row r="18" spans="1:7" s="148" customFormat="1" ht="18" x14ac:dyDescent="0.2">
      <c r="A18" s="65"/>
      <c r="B18" s="68"/>
      <c r="C18" s="68"/>
      <c r="D18" s="68"/>
      <c r="E18" s="68"/>
      <c r="F18" s="68"/>
      <c r="G18" s="68"/>
    </row>
    <row r="19" spans="1:7" s="148" customFormat="1" ht="113.25" customHeight="1" x14ac:dyDescent="0.2">
      <c r="A19" s="70" t="s">
        <v>330</v>
      </c>
      <c r="B19" s="68"/>
      <c r="C19" s="68"/>
      <c r="D19" s="68"/>
      <c r="E19" s="68"/>
      <c r="F19" s="68"/>
      <c r="G19" s="68"/>
    </row>
    <row r="20" spans="1:7" s="148" customFormat="1" ht="18" x14ac:dyDescent="0.2">
      <c r="A20" s="67"/>
      <c r="B20" s="68"/>
      <c r="C20" s="68"/>
      <c r="D20" s="68"/>
      <c r="E20" s="68"/>
      <c r="F20" s="68"/>
      <c r="G20" s="68"/>
    </row>
    <row r="21" spans="1:7" ht="120" x14ac:dyDescent="0.15">
      <c r="A21" s="73" t="s">
        <v>331</v>
      </c>
    </row>
    <row r="22" spans="1:7" ht="14" x14ac:dyDescent="0.2">
      <c r="A22" s="151"/>
    </row>
    <row r="23" spans="1:7" ht="30" x14ac:dyDescent="0.2">
      <c r="A23" s="74" t="s">
        <v>332</v>
      </c>
    </row>
    <row r="24" spans="1:7" ht="14" x14ac:dyDescent="0.2">
      <c r="A24" s="151"/>
    </row>
    <row r="25" spans="1:7" s="148" customFormat="1" ht="30" x14ac:dyDescent="0.2">
      <c r="A25" s="74" t="s">
        <v>62</v>
      </c>
      <c r="B25" s="68"/>
      <c r="C25" s="68"/>
      <c r="D25" s="68"/>
      <c r="E25" s="68"/>
      <c r="F25" s="68"/>
      <c r="G25" s="68"/>
    </row>
    <row r="26" spans="1:7" ht="14" x14ac:dyDescent="0.2"/>
    <row r="27" spans="1:7" ht="30" x14ac:dyDescent="0.15">
      <c r="A27" s="71" t="s">
        <v>333</v>
      </c>
    </row>
    <row r="28" spans="1:7" ht="20" customHeight="1" x14ac:dyDescent="0.15">
      <c r="A28" s="72"/>
    </row>
    <row r="29" spans="1:7" ht="20" customHeight="1" x14ac:dyDescent="0.2">
      <c r="A29" s="152" t="s">
        <v>334</v>
      </c>
    </row>
    <row r="30" spans="1:7" ht="20" customHeight="1" x14ac:dyDescent="0.2">
      <c r="A30" s="153" t="s">
        <v>335</v>
      </c>
    </row>
    <row r="31" spans="1:7" ht="20" customHeight="1" x14ac:dyDescent="0.2">
      <c r="A31" s="154" t="s">
        <v>336</v>
      </c>
    </row>
    <row r="32" spans="1:7" ht="20" customHeight="1" x14ac:dyDescent="0.2">
      <c r="A32" s="155" t="s">
        <v>337</v>
      </c>
    </row>
    <row r="33" spans="1:1" ht="20" customHeight="1" x14ac:dyDescent="0.2">
      <c r="A33" s="156" t="s">
        <v>338</v>
      </c>
    </row>
  </sheetData>
  <pageMargins left="0.39370078740157483" right="0.39370078740157483" top="1.1811023622047245" bottom="0.3937007874015748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49"/>
  <sheetViews>
    <sheetView showGridLines="0" topLeftCell="A36" zoomScale="140" zoomScaleNormal="140" workbookViewId="0">
      <selection activeCell="P42" sqref="P42"/>
    </sheetView>
  </sheetViews>
  <sheetFormatPr baseColWidth="10" defaultColWidth="11.5" defaultRowHeight="15" x14ac:dyDescent="0.2"/>
  <cols>
    <col min="1" max="1" width="3.33203125" style="43" customWidth="1"/>
    <col min="2" max="2" width="7.6640625" style="1" customWidth="1"/>
    <col min="3" max="17" width="7.6640625" customWidth="1"/>
    <col min="18" max="18" width="5" customWidth="1"/>
    <col min="19" max="23" width="8.6640625" customWidth="1"/>
  </cols>
  <sheetData>
    <row r="1" spans="1:18" ht="41.25" hidden="1" customHeight="1" thickTop="1" x14ac:dyDescent="0.2">
      <c r="B1" s="202" t="s">
        <v>95</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248"/>
      <c r="C3" s="249"/>
      <c r="D3" s="249"/>
      <c r="E3" s="249"/>
      <c r="F3" s="249"/>
      <c r="G3" s="249"/>
      <c r="H3" s="249"/>
      <c r="I3" s="249"/>
      <c r="J3" s="249"/>
      <c r="K3" s="249"/>
      <c r="L3" s="249"/>
      <c r="M3" s="249"/>
      <c r="N3" s="249"/>
      <c r="O3" s="249"/>
      <c r="P3" s="249"/>
      <c r="Q3" s="249"/>
      <c r="R3" s="41"/>
    </row>
    <row r="4" spans="1:18" s="6" customFormat="1" ht="45" customHeight="1" x14ac:dyDescent="0.2">
      <c r="A4" s="44"/>
      <c r="B4" s="240" t="s">
        <v>97</v>
      </c>
      <c r="C4" s="241"/>
      <c r="D4" s="241"/>
      <c r="E4" s="241"/>
      <c r="F4" s="241"/>
      <c r="G4" s="241"/>
      <c r="H4" s="241"/>
      <c r="I4" s="241"/>
      <c r="J4" s="241"/>
      <c r="K4" s="241"/>
      <c r="L4" s="241"/>
      <c r="M4" s="241"/>
      <c r="N4" s="241"/>
      <c r="O4" s="241"/>
      <c r="P4" s="241"/>
      <c r="Q4" s="241"/>
      <c r="R4" s="242"/>
    </row>
    <row r="5" spans="1:18" ht="5" customHeight="1" x14ac:dyDescent="0.2">
      <c r="B5" s="42"/>
      <c r="R5" s="41"/>
    </row>
    <row r="6" spans="1:18" ht="58.5" customHeight="1" thickBot="1" x14ac:dyDescent="0.25">
      <c r="B6" s="243" t="s">
        <v>339</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27" customHeight="1" x14ac:dyDescent="0.2">
      <c r="A9" s="237">
        <v>1</v>
      </c>
      <c r="B9" s="220" t="s">
        <v>79</v>
      </c>
      <c r="C9" s="220"/>
      <c r="D9" s="220"/>
      <c r="E9" s="220"/>
      <c r="F9" s="220"/>
      <c r="G9" s="220"/>
      <c r="H9" s="220"/>
      <c r="I9" s="220"/>
      <c r="J9" s="220"/>
      <c r="K9" s="220"/>
      <c r="L9" s="220"/>
      <c r="M9" s="220"/>
      <c r="N9" s="220"/>
      <c r="O9" s="220"/>
      <c r="P9" s="220"/>
      <c r="Q9" s="220"/>
      <c r="R9" s="220"/>
    </row>
    <row r="10" spans="1:18" ht="60" customHeight="1" thickBot="1" x14ac:dyDescent="0.25">
      <c r="A10" s="238"/>
      <c r="B10" s="221"/>
      <c r="C10" s="221"/>
      <c r="D10" s="221"/>
      <c r="E10" s="221"/>
      <c r="F10" s="221"/>
      <c r="G10" s="221"/>
      <c r="H10" s="221"/>
      <c r="I10" s="221"/>
      <c r="J10" s="221"/>
      <c r="K10" s="221"/>
      <c r="L10" s="221"/>
      <c r="M10" s="221"/>
      <c r="N10" s="221"/>
      <c r="O10" s="221"/>
      <c r="P10" s="221"/>
      <c r="Q10" s="221"/>
      <c r="R10" s="221"/>
    </row>
    <row r="11" spans="1:18" ht="27" customHeight="1" x14ac:dyDescent="0.2">
      <c r="A11" s="237">
        <v>2</v>
      </c>
      <c r="B11" s="220" t="s">
        <v>80</v>
      </c>
      <c r="C11" s="220"/>
      <c r="D11" s="220"/>
      <c r="E11" s="220"/>
      <c r="F11" s="220"/>
      <c r="G11" s="220"/>
      <c r="H11" s="220"/>
      <c r="I11" s="220"/>
      <c r="J11" s="220"/>
      <c r="K11" s="220"/>
      <c r="L11" s="220"/>
      <c r="M11" s="220"/>
      <c r="N11" s="220"/>
      <c r="O11" s="220"/>
      <c r="P11" s="220"/>
      <c r="Q11" s="220"/>
      <c r="R11" s="220"/>
    </row>
    <row r="12" spans="1:18" ht="60" customHeight="1" thickBot="1" x14ac:dyDescent="0.25">
      <c r="A12" s="238"/>
      <c r="B12" s="221"/>
      <c r="C12" s="221"/>
      <c r="D12" s="221"/>
      <c r="E12" s="221"/>
      <c r="F12" s="221"/>
      <c r="G12" s="221"/>
      <c r="H12" s="221"/>
      <c r="I12" s="221"/>
      <c r="J12" s="221"/>
      <c r="K12" s="221"/>
      <c r="L12" s="221"/>
      <c r="M12" s="221"/>
      <c r="N12" s="221"/>
      <c r="O12" s="221"/>
      <c r="P12" s="221"/>
      <c r="Q12" s="221"/>
      <c r="R12" s="221"/>
    </row>
    <row r="13" spans="1:18" ht="27" customHeight="1" x14ac:dyDescent="0.2">
      <c r="A13" s="239">
        <v>3</v>
      </c>
      <c r="B13" s="220" t="s">
        <v>81</v>
      </c>
      <c r="C13" s="220"/>
      <c r="D13" s="220"/>
      <c r="E13" s="220"/>
      <c r="F13" s="220"/>
      <c r="G13" s="220"/>
      <c r="H13" s="220"/>
      <c r="I13" s="220"/>
      <c r="J13" s="220"/>
      <c r="K13" s="220"/>
      <c r="L13" s="220"/>
      <c r="M13" s="220"/>
      <c r="N13" s="220"/>
      <c r="O13" s="220"/>
      <c r="P13" s="220"/>
      <c r="Q13" s="220"/>
      <c r="R13" s="220"/>
    </row>
    <row r="14" spans="1:18" ht="60" customHeight="1" thickBot="1" x14ac:dyDescent="0.25">
      <c r="A14" s="239"/>
      <c r="B14" s="221"/>
      <c r="C14" s="221"/>
      <c r="D14" s="221"/>
      <c r="E14" s="221"/>
      <c r="F14" s="221"/>
      <c r="G14" s="221"/>
      <c r="H14" s="221"/>
      <c r="I14" s="221"/>
      <c r="J14" s="221"/>
      <c r="K14" s="221"/>
      <c r="L14" s="221"/>
      <c r="M14" s="221"/>
      <c r="N14" s="221"/>
      <c r="O14" s="221"/>
      <c r="P14" s="221"/>
      <c r="Q14" s="221"/>
      <c r="R14" s="221"/>
    </row>
    <row r="15" spans="1:18" ht="27" customHeight="1" x14ac:dyDescent="0.2">
      <c r="A15" s="239">
        <v>4</v>
      </c>
      <c r="B15" s="220" t="s">
        <v>74</v>
      </c>
      <c r="C15" s="220"/>
      <c r="D15" s="220"/>
      <c r="E15" s="220"/>
      <c r="F15" s="220"/>
      <c r="G15" s="220"/>
      <c r="H15" s="220"/>
      <c r="I15" s="220"/>
      <c r="J15" s="220"/>
      <c r="K15" s="220"/>
      <c r="L15" s="220"/>
      <c r="M15" s="220"/>
      <c r="N15" s="220"/>
      <c r="O15" s="220"/>
      <c r="P15" s="220"/>
      <c r="Q15" s="220"/>
      <c r="R15" s="220"/>
    </row>
    <row r="16" spans="1:18" ht="60" customHeight="1" thickBot="1" x14ac:dyDescent="0.25">
      <c r="A16" s="239"/>
      <c r="B16" s="221"/>
      <c r="C16" s="221"/>
      <c r="D16" s="221"/>
      <c r="E16" s="221"/>
      <c r="F16" s="221"/>
      <c r="G16" s="221"/>
      <c r="H16" s="221"/>
      <c r="I16" s="221"/>
      <c r="J16" s="221"/>
      <c r="K16" s="221"/>
      <c r="L16" s="221"/>
      <c r="M16" s="221"/>
      <c r="N16" s="221"/>
      <c r="O16" s="221"/>
      <c r="P16" s="221"/>
      <c r="Q16" s="221"/>
      <c r="R16" s="221"/>
    </row>
    <row r="17" spans="1:20" ht="27" customHeight="1" x14ac:dyDescent="0.2">
      <c r="A17" s="239">
        <v>5</v>
      </c>
      <c r="B17" s="220" t="s">
        <v>75</v>
      </c>
      <c r="C17" s="220"/>
      <c r="D17" s="220"/>
      <c r="E17" s="220"/>
      <c r="F17" s="220"/>
      <c r="G17" s="220"/>
      <c r="H17" s="220"/>
      <c r="I17" s="220"/>
      <c r="J17" s="220"/>
      <c r="K17" s="220"/>
      <c r="L17" s="220"/>
      <c r="M17" s="220"/>
      <c r="N17" s="220"/>
      <c r="O17" s="220"/>
      <c r="P17" s="220"/>
      <c r="Q17" s="220"/>
      <c r="R17" s="220"/>
    </row>
    <row r="18" spans="1:20" ht="60" customHeight="1" thickBot="1" x14ac:dyDescent="0.25">
      <c r="A18" s="238"/>
      <c r="B18" s="221"/>
      <c r="C18" s="221"/>
      <c r="D18" s="221"/>
      <c r="E18" s="221"/>
      <c r="F18" s="221"/>
      <c r="G18" s="221"/>
      <c r="H18" s="221"/>
      <c r="I18" s="221"/>
      <c r="J18" s="221"/>
      <c r="K18" s="221"/>
      <c r="L18" s="257"/>
      <c r="M18" s="257"/>
      <c r="N18" s="257"/>
      <c r="O18" s="257"/>
      <c r="P18" s="257"/>
      <c r="Q18" s="257"/>
      <c r="R18" s="257"/>
    </row>
    <row r="19" spans="1:20" ht="20" customHeight="1" thickBot="1" x14ac:dyDescent="0.25">
      <c r="A19" s="157"/>
      <c r="B19" s="158"/>
      <c r="C19" s="158"/>
      <c r="D19" s="158"/>
      <c r="E19" s="158"/>
      <c r="F19" s="158"/>
      <c r="G19" s="158"/>
      <c r="H19" s="158"/>
      <c r="I19" s="158"/>
      <c r="J19" s="158"/>
      <c r="K19" s="158"/>
      <c r="L19" s="231" t="s">
        <v>76</v>
      </c>
      <c r="M19" s="232"/>
      <c r="N19" s="232"/>
      <c r="O19" s="233"/>
      <c r="P19" s="235">
        <v>0</v>
      </c>
      <c r="Q19" s="236"/>
      <c r="R19" s="146" t="s">
        <v>342</v>
      </c>
    </row>
    <row r="20" spans="1:20" ht="20" customHeight="1" thickBot="1" x14ac:dyDescent="0.25">
      <c r="B20"/>
      <c r="J20" s="140" t="s">
        <v>341</v>
      </c>
      <c r="L20" s="231" t="s">
        <v>77</v>
      </c>
      <c r="M20" s="232"/>
      <c r="N20" s="232"/>
      <c r="O20" s="233"/>
      <c r="P20" s="235">
        <v>0</v>
      </c>
      <c r="Q20" s="236"/>
      <c r="R20" s="146" t="s">
        <v>342</v>
      </c>
    </row>
    <row r="21" spans="1:20" ht="20" customHeight="1" thickBot="1" x14ac:dyDescent="0.25">
      <c r="B21"/>
      <c r="H21" s="234"/>
      <c r="I21" s="234"/>
      <c r="K21" s="45"/>
      <c r="L21" s="231" t="s">
        <v>340</v>
      </c>
      <c r="M21" s="232"/>
      <c r="N21" s="232"/>
      <c r="O21" s="233"/>
      <c r="P21" s="235">
        <v>0</v>
      </c>
      <c r="Q21" s="236"/>
      <c r="R21" s="146" t="s">
        <v>342</v>
      </c>
      <c r="T21" s="54"/>
    </row>
    <row r="22" spans="1:20" ht="8" customHeight="1" thickBot="1" x14ac:dyDescent="0.25">
      <c r="B22"/>
      <c r="K22" s="45"/>
      <c r="L22" s="48"/>
      <c r="M22" s="48"/>
      <c r="N22" s="48"/>
    </row>
    <row r="23" spans="1:20" s="20" customFormat="1" ht="25" customHeight="1" thickBot="1" x14ac:dyDescent="0.25">
      <c r="A23" s="133"/>
      <c r="B23" s="134"/>
      <c r="C23" s="134"/>
      <c r="D23" s="134"/>
      <c r="E23" s="134"/>
      <c r="F23" s="258" t="s">
        <v>197</v>
      </c>
      <c r="G23" s="258"/>
      <c r="H23" s="258" t="s">
        <v>84</v>
      </c>
      <c r="I23" s="258"/>
      <c r="J23" s="134"/>
      <c r="K23" s="135"/>
      <c r="L23" s="136"/>
      <c r="M23" s="136"/>
      <c r="N23" s="136"/>
      <c r="O23" s="134"/>
      <c r="P23" s="134"/>
      <c r="Q23" s="134"/>
      <c r="R23" s="134"/>
    </row>
    <row r="24" spans="1:20" s="20" customFormat="1" ht="25" customHeight="1" thickTop="1" thickBot="1" x14ac:dyDescent="0.25">
      <c r="A24" s="133"/>
      <c r="B24" s="227" t="s">
        <v>196</v>
      </c>
      <c r="C24" s="228"/>
      <c r="D24" s="228"/>
      <c r="E24" s="137"/>
      <c r="F24" s="229">
        <f>AVERAGE(P20:Q21)</f>
        <v>0</v>
      </c>
      <c r="G24" s="229"/>
      <c r="H24" s="230">
        <f>IF(AVERAGE(P20:Q21)&gt;((MIN(P20:Q21)+20)),MIN(P20:Q21)+20,VLOOKUP(F24,'Datos Aux'!$A$15:$C$33,3,TRUE))</f>
        <v>0</v>
      </c>
      <c r="I24" s="230"/>
      <c r="J24" s="138" t="s">
        <v>86</v>
      </c>
      <c r="K24" s="57">
        <f>30/100*H24</f>
        <v>0</v>
      </c>
      <c r="L24" s="222" t="s">
        <v>289</v>
      </c>
      <c r="M24" s="223"/>
      <c r="N24" s="224"/>
      <c r="O24" s="134"/>
      <c r="P24" s="134"/>
      <c r="Q24" s="134"/>
      <c r="R24" s="134"/>
    </row>
    <row r="25" spans="1:20" ht="5" customHeight="1" thickTop="1" x14ac:dyDescent="0.2">
      <c r="B25"/>
      <c r="K25" s="45"/>
      <c r="L25" s="49"/>
      <c r="M25" s="49"/>
      <c r="N25" s="49"/>
      <c r="O25" s="49"/>
    </row>
    <row r="26" spans="1:20" ht="5" customHeight="1" x14ac:dyDescent="0.2">
      <c r="A26" s="50"/>
      <c r="B26" s="51"/>
      <c r="C26" s="51"/>
      <c r="D26" s="51"/>
      <c r="E26" s="51"/>
      <c r="F26" s="51"/>
      <c r="G26" s="51"/>
      <c r="H26" s="51"/>
      <c r="I26" s="51"/>
      <c r="J26" s="51"/>
      <c r="K26" s="52"/>
      <c r="L26" s="53"/>
      <c r="M26" s="53"/>
      <c r="N26" s="53"/>
      <c r="O26" s="53"/>
      <c r="P26" s="51"/>
      <c r="Q26" s="51"/>
      <c r="R26" s="51"/>
    </row>
    <row r="27" spans="1:20" ht="5" customHeight="1" x14ac:dyDescent="0.2">
      <c r="B27"/>
    </row>
    <row r="28" spans="1:20" ht="66.75" customHeight="1" thickBot="1" x14ac:dyDescent="0.25">
      <c r="B28" s="256" t="s">
        <v>96</v>
      </c>
      <c r="C28" s="244"/>
      <c r="D28" s="244"/>
      <c r="E28" s="244"/>
      <c r="F28" s="244"/>
      <c r="G28" s="244"/>
      <c r="H28" s="244"/>
      <c r="I28" s="244"/>
      <c r="J28" s="244"/>
      <c r="K28" s="244"/>
      <c r="L28" s="244"/>
      <c r="M28" s="244"/>
      <c r="N28" s="244"/>
      <c r="O28" s="244"/>
      <c r="P28" s="244"/>
      <c r="Q28" s="244"/>
      <c r="R28" s="245"/>
    </row>
    <row r="29" spans="1:20" ht="15" customHeight="1" x14ac:dyDescent="0.2">
      <c r="B29" s="250" t="s">
        <v>78</v>
      </c>
      <c r="C29" s="251"/>
      <c r="D29" s="251"/>
      <c r="E29" s="251"/>
      <c r="F29" s="251"/>
      <c r="G29" s="251"/>
      <c r="H29" s="251"/>
      <c r="I29" s="251"/>
      <c r="J29" s="251"/>
      <c r="K29" s="251"/>
      <c r="L29" s="251"/>
      <c r="M29" s="251"/>
      <c r="N29" s="251"/>
      <c r="O29" s="251"/>
      <c r="P29" s="251"/>
      <c r="Q29" s="251"/>
      <c r="R29" s="252"/>
    </row>
    <row r="30" spans="1:20" ht="25" customHeight="1" thickBot="1" x14ac:dyDescent="0.25">
      <c r="B30" s="253"/>
      <c r="C30" s="254"/>
      <c r="D30" s="254"/>
      <c r="E30" s="254"/>
      <c r="F30" s="254"/>
      <c r="G30" s="254"/>
      <c r="H30" s="254"/>
      <c r="I30" s="254"/>
      <c r="J30" s="254"/>
      <c r="K30" s="254"/>
      <c r="L30" s="254"/>
      <c r="M30" s="254"/>
      <c r="N30" s="254"/>
      <c r="O30" s="254"/>
      <c r="P30" s="254"/>
      <c r="Q30" s="254"/>
      <c r="R30" s="255"/>
    </row>
    <row r="31" spans="1:20" ht="27" customHeight="1" x14ac:dyDescent="0.2">
      <c r="A31" s="237">
        <v>6</v>
      </c>
      <c r="B31" s="220" t="s">
        <v>91</v>
      </c>
      <c r="C31" s="220"/>
      <c r="D31" s="220"/>
      <c r="E31" s="220"/>
      <c r="F31" s="220"/>
      <c r="G31" s="220"/>
      <c r="H31" s="220"/>
      <c r="I31" s="220"/>
      <c r="J31" s="220"/>
      <c r="K31" s="220"/>
      <c r="L31" s="220"/>
      <c r="M31" s="220"/>
      <c r="N31" s="220"/>
      <c r="O31" s="220"/>
      <c r="P31" s="220"/>
      <c r="Q31" s="220"/>
      <c r="R31" s="220"/>
    </row>
    <row r="32" spans="1:20" ht="60" customHeight="1" thickBot="1" x14ac:dyDescent="0.25">
      <c r="A32" s="239"/>
      <c r="B32" s="221"/>
      <c r="C32" s="221"/>
      <c r="D32" s="221"/>
      <c r="E32" s="221"/>
      <c r="F32" s="221"/>
      <c r="G32" s="221"/>
      <c r="H32" s="221"/>
      <c r="I32" s="221"/>
      <c r="J32" s="221"/>
      <c r="K32" s="221"/>
      <c r="L32" s="221"/>
      <c r="M32" s="221"/>
      <c r="N32" s="221"/>
      <c r="O32" s="221"/>
      <c r="P32" s="221"/>
      <c r="Q32" s="221"/>
      <c r="R32" s="221"/>
    </row>
    <row r="33" spans="1:18" ht="27" customHeight="1" x14ac:dyDescent="0.2">
      <c r="A33" s="239">
        <v>7</v>
      </c>
      <c r="B33" s="220" t="s">
        <v>92</v>
      </c>
      <c r="C33" s="220"/>
      <c r="D33" s="220"/>
      <c r="E33" s="220"/>
      <c r="F33" s="220"/>
      <c r="G33" s="220"/>
      <c r="H33" s="220"/>
      <c r="I33" s="220"/>
      <c r="J33" s="220"/>
      <c r="K33" s="220"/>
      <c r="L33" s="220"/>
      <c r="M33" s="220"/>
      <c r="N33" s="220"/>
      <c r="O33" s="220"/>
      <c r="P33" s="220"/>
      <c r="Q33" s="220"/>
      <c r="R33" s="220"/>
    </row>
    <row r="34" spans="1:18" ht="60" customHeight="1" thickBot="1" x14ac:dyDescent="0.25">
      <c r="A34" s="239"/>
      <c r="B34" s="221"/>
      <c r="C34" s="221"/>
      <c r="D34" s="221"/>
      <c r="E34" s="221"/>
      <c r="F34" s="221"/>
      <c r="G34" s="221"/>
      <c r="H34" s="221"/>
      <c r="I34" s="221"/>
      <c r="J34" s="221"/>
      <c r="K34" s="221"/>
      <c r="L34" s="221"/>
      <c r="M34" s="221"/>
      <c r="N34" s="221"/>
      <c r="O34" s="221"/>
      <c r="P34" s="221"/>
      <c r="Q34" s="221"/>
      <c r="R34" s="221"/>
    </row>
    <row r="35" spans="1:18" ht="27" customHeight="1" x14ac:dyDescent="0.2">
      <c r="A35" s="239">
        <v>8</v>
      </c>
      <c r="B35" s="220" t="s">
        <v>93</v>
      </c>
      <c r="C35" s="220"/>
      <c r="D35" s="220"/>
      <c r="E35" s="220"/>
      <c r="F35" s="220"/>
      <c r="G35" s="220"/>
      <c r="H35" s="220"/>
      <c r="I35" s="220"/>
      <c r="J35" s="220"/>
      <c r="K35" s="220"/>
      <c r="L35" s="220"/>
      <c r="M35" s="220"/>
      <c r="N35" s="220"/>
      <c r="O35" s="220"/>
      <c r="P35" s="220"/>
      <c r="Q35" s="220"/>
      <c r="R35" s="220"/>
    </row>
    <row r="36" spans="1:18" ht="60" customHeight="1" thickBot="1" x14ac:dyDescent="0.25">
      <c r="A36" s="239"/>
      <c r="B36" s="221"/>
      <c r="C36" s="221"/>
      <c r="D36" s="221"/>
      <c r="E36" s="221"/>
      <c r="F36" s="221"/>
      <c r="G36" s="221"/>
      <c r="H36" s="221"/>
      <c r="I36" s="221"/>
      <c r="J36" s="221"/>
      <c r="K36" s="221"/>
      <c r="L36" s="221"/>
      <c r="M36" s="221"/>
      <c r="N36" s="221"/>
      <c r="O36" s="221"/>
      <c r="P36" s="221"/>
      <c r="Q36" s="221"/>
      <c r="R36" s="221"/>
    </row>
    <row r="37" spans="1:18" ht="27" customHeight="1" x14ac:dyDescent="0.2">
      <c r="A37" s="239">
        <v>9</v>
      </c>
      <c r="B37" s="220" t="s">
        <v>94</v>
      </c>
      <c r="C37" s="220"/>
      <c r="D37" s="220"/>
      <c r="E37" s="220"/>
      <c r="F37" s="220"/>
      <c r="G37" s="220"/>
      <c r="H37" s="220"/>
      <c r="I37" s="220"/>
      <c r="J37" s="220"/>
      <c r="K37" s="220"/>
      <c r="L37" s="220"/>
      <c r="M37" s="220"/>
      <c r="N37" s="220"/>
      <c r="O37" s="220"/>
      <c r="P37" s="220"/>
      <c r="Q37" s="220"/>
      <c r="R37" s="220"/>
    </row>
    <row r="38" spans="1:18" ht="60" customHeight="1" thickBot="1" x14ac:dyDescent="0.25">
      <c r="A38" s="238"/>
      <c r="B38" s="221"/>
      <c r="C38" s="221"/>
      <c r="D38" s="221"/>
      <c r="E38" s="221"/>
      <c r="F38" s="221"/>
      <c r="G38" s="221"/>
      <c r="H38" s="221"/>
      <c r="I38" s="221"/>
      <c r="J38" s="221"/>
      <c r="K38" s="221"/>
      <c r="L38" s="221"/>
      <c r="M38" s="221"/>
      <c r="N38" s="221"/>
      <c r="O38" s="221"/>
      <c r="P38" s="221"/>
      <c r="Q38" s="221"/>
      <c r="R38" s="221"/>
    </row>
    <row r="39" spans="1:18" ht="20" customHeight="1" thickBot="1" x14ac:dyDescent="0.25">
      <c r="B39"/>
      <c r="J39" s="140"/>
      <c r="K39" s="45"/>
      <c r="L39" s="231" t="s">
        <v>76</v>
      </c>
      <c r="M39" s="232"/>
      <c r="N39" s="232"/>
      <c r="O39" s="233"/>
      <c r="P39" s="235">
        <v>0</v>
      </c>
      <c r="Q39" s="236"/>
      <c r="R39" s="146" t="s">
        <v>342</v>
      </c>
    </row>
    <row r="40" spans="1:18" ht="20" customHeight="1" thickBot="1" x14ac:dyDescent="0.25">
      <c r="B40"/>
      <c r="J40" s="140" t="s">
        <v>341</v>
      </c>
      <c r="K40" s="45"/>
      <c r="L40" s="231" t="s">
        <v>77</v>
      </c>
      <c r="M40" s="232"/>
      <c r="N40" s="232"/>
      <c r="O40" s="233"/>
      <c r="P40" s="235">
        <v>0</v>
      </c>
      <c r="Q40" s="236"/>
      <c r="R40" s="146" t="s">
        <v>342</v>
      </c>
    </row>
    <row r="41" spans="1:18" ht="20" customHeight="1" thickBot="1" x14ac:dyDescent="0.25">
      <c r="B41"/>
      <c r="H41" s="234"/>
      <c r="I41" s="234"/>
      <c r="K41" s="45"/>
      <c r="L41" s="231" t="s">
        <v>340</v>
      </c>
      <c r="M41" s="232"/>
      <c r="N41" s="232"/>
      <c r="O41" s="233"/>
      <c r="P41" s="235">
        <v>0</v>
      </c>
      <c r="Q41" s="236"/>
      <c r="R41" s="146" t="s">
        <v>342</v>
      </c>
    </row>
    <row r="42" spans="1:18" ht="5" customHeight="1" thickBot="1" x14ac:dyDescent="0.25">
      <c r="B42"/>
      <c r="K42" s="45"/>
      <c r="L42" s="48"/>
      <c r="M42" s="48"/>
      <c r="N42" s="48"/>
    </row>
    <row r="43" spans="1:18" ht="25" customHeight="1" thickBot="1" x14ac:dyDescent="0.25">
      <c r="B43" s="58"/>
      <c r="C43" s="58"/>
      <c r="D43" s="58"/>
      <c r="E43" s="58"/>
      <c r="F43" s="262" t="s">
        <v>197</v>
      </c>
      <c r="G43" s="262"/>
      <c r="H43" s="262" t="s">
        <v>84</v>
      </c>
      <c r="I43" s="262"/>
      <c r="J43" s="55"/>
      <c r="K43" s="45"/>
      <c r="L43" s="48"/>
      <c r="M43" s="48"/>
      <c r="N43" s="48"/>
      <c r="O43" s="55"/>
      <c r="P43" s="55"/>
      <c r="Q43" s="55"/>
      <c r="R43" s="55"/>
    </row>
    <row r="44" spans="1:18" ht="25" customHeight="1" thickTop="1" thickBot="1" x14ac:dyDescent="0.25">
      <c r="B44" s="227" t="s">
        <v>196</v>
      </c>
      <c r="C44" s="228"/>
      <c r="D44" s="228"/>
      <c r="E44" s="137"/>
      <c r="F44" s="229">
        <f>AVERAGE(P39:Q41)</f>
        <v>0</v>
      </c>
      <c r="G44" s="229"/>
      <c r="H44" s="230">
        <f>IF(AVERAGE(P39:Q41)&gt;((MIN(P39:Q41)+20)),MIN(P39:Q41)+20,VLOOKUP(F44,'Datos Aux'!$A$15:$C$33,3,TRUE))</f>
        <v>0</v>
      </c>
      <c r="I44" s="230"/>
      <c r="J44" s="138" t="s">
        <v>86</v>
      </c>
      <c r="K44" s="57">
        <f>40/100*H44</f>
        <v>0</v>
      </c>
      <c r="L44" s="222" t="s">
        <v>290</v>
      </c>
      <c r="M44" s="223"/>
      <c r="N44" s="224"/>
      <c r="O44" s="55"/>
      <c r="P44" s="55"/>
      <c r="Q44" s="55"/>
      <c r="R44" s="55"/>
    </row>
    <row r="45" spans="1:18" ht="5" customHeight="1" thickTop="1" x14ac:dyDescent="0.2">
      <c r="B45"/>
      <c r="K45" s="45"/>
      <c r="L45" s="49"/>
      <c r="M45" s="49"/>
      <c r="N45" s="49"/>
      <c r="O45" s="49"/>
    </row>
    <row r="46" spans="1:18" ht="5" customHeight="1" x14ac:dyDescent="0.2">
      <c r="A46" s="50"/>
      <c r="B46" s="51"/>
      <c r="C46" s="51"/>
      <c r="D46" s="51"/>
      <c r="E46" s="51"/>
      <c r="F46" s="51"/>
      <c r="G46" s="51"/>
      <c r="H46" s="51"/>
      <c r="I46" s="51"/>
      <c r="J46" s="51"/>
      <c r="K46" s="52"/>
      <c r="L46" s="53"/>
      <c r="M46" s="53"/>
      <c r="N46" s="53"/>
      <c r="O46" s="53"/>
      <c r="P46" s="51"/>
      <c r="Q46" s="51"/>
      <c r="R46" s="51"/>
    </row>
    <row r="47" spans="1:18" ht="5" customHeight="1" x14ac:dyDescent="0.2">
      <c r="B47"/>
    </row>
    <row r="48" spans="1:18" ht="44.25" customHeight="1" thickBot="1" x14ac:dyDescent="0.25">
      <c r="B48" s="256" t="s">
        <v>98</v>
      </c>
      <c r="C48" s="244"/>
      <c r="D48" s="244"/>
      <c r="E48" s="244"/>
      <c r="F48" s="244"/>
      <c r="G48" s="244"/>
      <c r="H48" s="244"/>
      <c r="I48" s="244"/>
      <c r="J48" s="244"/>
      <c r="K48" s="244"/>
      <c r="L48" s="244"/>
      <c r="M48" s="244"/>
      <c r="N48" s="244"/>
      <c r="O48" s="244"/>
      <c r="P48" s="244"/>
      <c r="Q48" s="244"/>
      <c r="R48" s="245"/>
    </row>
    <row r="49" spans="1:18" ht="15" customHeight="1" x14ac:dyDescent="0.2">
      <c r="B49" s="250" t="s">
        <v>78</v>
      </c>
      <c r="C49" s="251"/>
      <c r="D49" s="251"/>
      <c r="E49" s="251"/>
      <c r="F49" s="251"/>
      <c r="G49" s="251"/>
      <c r="H49" s="251"/>
      <c r="I49" s="251"/>
      <c r="J49" s="251"/>
      <c r="K49" s="251"/>
      <c r="L49" s="251"/>
      <c r="M49" s="251"/>
      <c r="N49" s="251"/>
      <c r="O49" s="251"/>
      <c r="P49" s="251"/>
      <c r="Q49" s="251"/>
      <c r="R49" s="252"/>
    </row>
    <row r="50" spans="1:18" ht="25" customHeight="1" thickBot="1" x14ac:dyDescent="0.25">
      <c r="B50" s="253"/>
      <c r="C50" s="254"/>
      <c r="D50" s="254"/>
      <c r="E50" s="254"/>
      <c r="F50" s="254"/>
      <c r="G50" s="254"/>
      <c r="H50" s="254"/>
      <c r="I50" s="254"/>
      <c r="J50" s="254"/>
      <c r="K50" s="254"/>
      <c r="L50" s="254"/>
      <c r="M50" s="254"/>
      <c r="N50" s="254"/>
      <c r="O50" s="254"/>
      <c r="P50" s="254"/>
      <c r="Q50" s="254"/>
      <c r="R50" s="255"/>
    </row>
    <row r="51" spans="1:18" ht="27" customHeight="1" x14ac:dyDescent="0.2">
      <c r="A51" s="259">
        <v>10</v>
      </c>
      <c r="B51" s="220" t="s">
        <v>99</v>
      </c>
      <c r="C51" s="220"/>
      <c r="D51" s="220"/>
      <c r="E51" s="220"/>
      <c r="F51" s="220"/>
      <c r="G51" s="220"/>
      <c r="H51" s="220"/>
      <c r="I51" s="220"/>
      <c r="J51" s="220"/>
      <c r="K51" s="220"/>
      <c r="L51" s="220"/>
      <c r="M51" s="220"/>
      <c r="N51" s="220"/>
      <c r="O51" s="220"/>
      <c r="P51" s="220"/>
      <c r="Q51" s="220"/>
      <c r="R51" s="220"/>
    </row>
    <row r="52" spans="1:18" ht="60" customHeight="1" thickBot="1" x14ac:dyDescent="0.25">
      <c r="A52" s="260"/>
      <c r="B52" s="221"/>
      <c r="C52" s="221"/>
      <c r="D52" s="221"/>
      <c r="E52" s="221"/>
      <c r="F52" s="221"/>
      <c r="G52" s="221"/>
      <c r="H52" s="221"/>
      <c r="I52" s="221"/>
      <c r="J52" s="221"/>
      <c r="K52" s="221"/>
      <c r="L52" s="221"/>
      <c r="M52" s="221"/>
      <c r="N52" s="221"/>
      <c r="O52" s="221"/>
      <c r="P52" s="221"/>
      <c r="Q52" s="221"/>
      <c r="R52" s="221"/>
    </row>
    <row r="53" spans="1:18" ht="43.5" customHeight="1" x14ac:dyDescent="0.2">
      <c r="A53" s="261">
        <v>11</v>
      </c>
      <c r="B53" s="220" t="s">
        <v>319</v>
      </c>
      <c r="C53" s="220"/>
      <c r="D53" s="220"/>
      <c r="E53" s="220"/>
      <c r="F53" s="220"/>
      <c r="G53" s="220"/>
      <c r="H53" s="220"/>
      <c r="I53" s="220"/>
      <c r="J53" s="220"/>
      <c r="K53" s="220"/>
      <c r="L53" s="220"/>
      <c r="M53" s="220"/>
      <c r="N53" s="220"/>
      <c r="O53" s="220"/>
      <c r="P53" s="220"/>
      <c r="Q53" s="220"/>
      <c r="R53" s="220"/>
    </row>
    <row r="54" spans="1:18" ht="66" customHeight="1" thickBot="1" x14ac:dyDescent="0.25">
      <c r="A54" s="263"/>
      <c r="B54" s="221"/>
      <c r="C54" s="221"/>
      <c r="D54" s="221"/>
      <c r="E54" s="221"/>
      <c r="F54" s="221"/>
      <c r="G54" s="221"/>
      <c r="H54" s="221"/>
      <c r="I54" s="221"/>
      <c r="J54" s="221"/>
      <c r="K54" s="221"/>
      <c r="L54" s="221"/>
      <c r="M54" s="221"/>
      <c r="N54" s="221"/>
      <c r="O54" s="221"/>
      <c r="P54" s="221"/>
      <c r="Q54" s="221"/>
      <c r="R54" s="221"/>
    </row>
    <row r="55" spans="1:18" ht="27" customHeight="1" x14ac:dyDescent="0.2">
      <c r="A55" s="263"/>
      <c r="B55" s="214" t="s">
        <v>320</v>
      </c>
      <c r="C55" s="215"/>
      <c r="D55" s="215"/>
      <c r="E55" s="215"/>
      <c r="F55" s="215"/>
      <c r="G55" s="215"/>
      <c r="H55" s="215"/>
      <c r="I55" s="215"/>
      <c r="J55" s="215"/>
      <c r="K55" s="215"/>
      <c r="L55" s="215"/>
      <c r="M55" s="215"/>
      <c r="N55" s="215"/>
      <c r="O55" s="215"/>
      <c r="P55" s="215"/>
      <c r="Q55" s="215"/>
      <c r="R55" s="216"/>
    </row>
    <row r="56" spans="1:18" ht="66" customHeight="1" thickBot="1" x14ac:dyDescent="0.25">
      <c r="A56" s="263"/>
      <c r="B56" s="217"/>
      <c r="C56" s="218"/>
      <c r="D56" s="218"/>
      <c r="E56" s="218"/>
      <c r="F56" s="218"/>
      <c r="G56" s="218"/>
      <c r="H56" s="218"/>
      <c r="I56" s="218"/>
      <c r="J56" s="218"/>
      <c r="K56" s="218"/>
      <c r="L56" s="218"/>
      <c r="M56" s="218"/>
      <c r="N56" s="218"/>
      <c r="O56" s="218"/>
      <c r="P56" s="218"/>
      <c r="Q56" s="218"/>
      <c r="R56" s="219"/>
    </row>
    <row r="57" spans="1:18" ht="27" customHeight="1" x14ac:dyDescent="0.2">
      <c r="A57" s="263"/>
      <c r="B57" s="214" t="s">
        <v>321</v>
      </c>
      <c r="C57" s="215"/>
      <c r="D57" s="215"/>
      <c r="E57" s="215"/>
      <c r="F57" s="215"/>
      <c r="G57" s="215"/>
      <c r="H57" s="215"/>
      <c r="I57" s="215"/>
      <c r="J57" s="215"/>
      <c r="K57" s="215"/>
      <c r="L57" s="215"/>
      <c r="M57" s="215"/>
      <c r="N57" s="215"/>
      <c r="O57" s="215"/>
      <c r="P57" s="215"/>
      <c r="Q57" s="215"/>
      <c r="R57" s="216"/>
    </row>
    <row r="58" spans="1:18" ht="60" customHeight="1" thickBot="1" x14ac:dyDescent="0.25">
      <c r="A58" s="260"/>
      <c r="B58" s="217"/>
      <c r="C58" s="218"/>
      <c r="D58" s="218"/>
      <c r="E58" s="218"/>
      <c r="F58" s="218"/>
      <c r="G58" s="218"/>
      <c r="H58" s="218"/>
      <c r="I58" s="218"/>
      <c r="J58" s="218"/>
      <c r="K58" s="218"/>
      <c r="L58" s="218"/>
      <c r="M58" s="218"/>
      <c r="N58" s="218"/>
      <c r="O58" s="218"/>
      <c r="P58" s="218"/>
      <c r="Q58" s="218"/>
      <c r="R58" s="219"/>
    </row>
    <row r="59" spans="1:18" ht="27" customHeight="1" x14ac:dyDescent="0.2">
      <c r="A59" s="261">
        <v>12</v>
      </c>
      <c r="B59" s="214" t="s">
        <v>100</v>
      </c>
      <c r="C59" s="215"/>
      <c r="D59" s="215"/>
      <c r="E59" s="215"/>
      <c r="F59" s="215"/>
      <c r="G59" s="215"/>
      <c r="H59" s="215"/>
      <c r="I59" s="215"/>
      <c r="J59" s="215"/>
      <c r="K59" s="215"/>
      <c r="L59" s="215"/>
      <c r="M59" s="215"/>
      <c r="N59" s="215"/>
      <c r="O59" s="215"/>
      <c r="P59" s="215"/>
      <c r="Q59" s="215"/>
      <c r="R59" s="216"/>
    </row>
    <row r="60" spans="1:18" ht="60" customHeight="1" thickBot="1" x14ac:dyDescent="0.25">
      <c r="A60" s="260"/>
      <c r="B60" s="217"/>
      <c r="C60" s="218"/>
      <c r="D60" s="218"/>
      <c r="E60" s="218"/>
      <c r="F60" s="218"/>
      <c r="G60" s="218"/>
      <c r="H60" s="218"/>
      <c r="I60" s="218"/>
      <c r="J60" s="218"/>
      <c r="K60" s="218"/>
      <c r="L60" s="218"/>
      <c r="M60" s="218"/>
      <c r="N60" s="218"/>
      <c r="O60" s="218"/>
      <c r="P60" s="218"/>
      <c r="Q60" s="218"/>
      <c r="R60" s="219"/>
    </row>
    <row r="61" spans="1:18" ht="27" customHeight="1" x14ac:dyDescent="0.2">
      <c r="A61" s="261">
        <v>13</v>
      </c>
      <c r="B61" s="214" t="s">
        <v>101</v>
      </c>
      <c r="C61" s="215"/>
      <c r="D61" s="215"/>
      <c r="E61" s="215"/>
      <c r="F61" s="215"/>
      <c r="G61" s="215"/>
      <c r="H61" s="215"/>
      <c r="I61" s="215"/>
      <c r="J61" s="215"/>
      <c r="K61" s="215"/>
      <c r="L61" s="215"/>
      <c r="M61" s="215"/>
      <c r="N61" s="215"/>
      <c r="O61" s="215"/>
      <c r="P61" s="215"/>
      <c r="Q61" s="215"/>
      <c r="R61" s="216"/>
    </row>
    <row r="62" spans="1:18" ht="60" customHeight="1" thickBot="1" x14ac:dyDescent="0.25">
      <c r="A62" s="260"/>
      <c r="B62" s="217"/>
      <c r="C62" s="218"/>
      <c r="D62" s="218"/>
      <c r="E62" s="218"/>
      <c r="F62" s="218"/>
      <c r="G62" s="218"/>
      <c r="H62" s="218"/>
      <c r="I62" s="218"/>
      <c r="J62" s="218"/>
      <c r="K62" s="218"/>
      <c r="L62" s="218"/>
      <c r="M62" s="218"/>
      <c r="N62" s="218"/>
      <c r="O62" s="218"/>
      <c r="P62" s="218"/>
      <c r="Q62" s="218"/>
      <c r="R62" s="219"/>
    </row>
    <row r="63" spans="1:18" ht="27" customHeight="1" x14ac:dyDescent="0.2">
      <c r="A63" s="261">
        <v>14</v>
      </c>
      <c r="B63" s="214" t="s">
        <v>102</v>
      </c>
      <c r="C63" s="215"/>
      <c r="D63" s="215"/>
      <c r="E63" s="215"/>
      <c r="F63" s="215"/>
      <c r="G63" s="215"/>
      <c r="H63" s="215"/>
      <c r="I63" s="215"/>
      <c r="J63" s="215"/>
      <c r="K63" s="215"/>
      <c r="L63" s="215"/>
      <c r="M63" s="215"/>
      <c r="N63" s="215"/>
      <c r="O63" s="215"/>
      <c r="P63" s="215"/>
      <c r="Q63" s="215"/>
      <c r="R63" s="216"/>
    </row>
    <row r="64" spans="1:18" ht="60" customHeight="1" thickBot="1" x14ac:dyDescent="0.25">
      <c r="A64" s="260"/>
      <c r="B64" s="217"/>
      <c r="C64" s="218"/>
      <c r="D64" s="218"/>
      <c r="E64" s="218"/>
      <c r="F64" s="218"/>
      <c r="G64" s="218"/>
      <c r="H64" s="218"/>
      <c r="I64" s="218"/>
      <c r="J64" s="218"/>
      <c r="K64" s="218"/>
      <c r="L64" s="218"/>
      <c r="M64" s="218"/>
      <c r="N64" s="218"/>
      <c r="O64" s="218"/>
      <c r="P64" s="218"/>
      <c r="Q64" s="218"/>
      <c r="R64" s="219"/>
    </row>
    <row r="65" spans="1:18" ht="27" customHeight="1" x14ac:dyDescent="0.2">
      <c r="A65" s="261">
        <v>15</v>
      </c>
      <c r="B65" s="214" t="s">
        <v>103</v>
      </c>
      <c r="C65" s="215"/>
      <c r="D65" s="215"/>
      <c r="E65" s="215"/>
      <c r="F65" s="215"/>
      <c r="G65" s="215"/>
      <c r="H65" s="215"/>
      <c r="I65" s="215"/>
      <c r="J65" s="215"/>
      <c r="K65" s="215"/>
      <c r="L65" s="215"/>
      <c r="M65" s="215"/>
      <c r="N65" s="215"/>
      <c r="O65" s="215"/>
      <c r="P65" s="215"/>
      <c r="Q65" s="215"/>
      <c r="R65" s="216"/>
    </row>
    <row r="66" spans="1:18" ht="60" customHeight="1" thickBot="1" x14ac:dyDescent="0.25">
      <c r="A66" s="260"/>
      <c r="B66" s="217"/>
      <c r="C66" s="218"/>
      <c r="D66" s="218"/>
      <c r="E66" s="218"/>
      <c r="F66" s="218"/>
      <c r="G66" s="218"/>
      <c r="H66" s="218"/>
      <c r="I66" s="218"/>
      <c r="J66" s="218"/>
      <c r="K66" s="218"/>
      <c r="L66" s="218"/>
      <c r="M66" s="218"/>
      <c r="N66" s="218"/>
      <c r="O66" s="218"/>
      <c r="P66" s="218"/>
      <c r="Q66" s="218"/>
      <c r="R66" s="219"/>
    </row>
    <row r="67" spans="1:18" ht="27" customHeight="1" x14ac:dyDescent="0.2">
      <c r="A67" s="261">
        <v>16</v>
      </c>
      <c r="B67" s="214" t="s">
        <v>104</v>
      </c>
      <c r="C67" s="215"/>
      <c r="D67" s="215"/>
      <c r="E67" s="215"/>
      <c r="F67" s="215"/>
      <c r="G67" s="215"/>
      <c r="H67" s="215"/>
      <c r="I67" s="215"/>
      <c r="J67" s="215"/>
      <c r="K67" s="215"/>
      <c r="L67" s="215"/>
      <c r="M67" s="215"/>
      <c r="N67" s="215"/>
      <c r="O67" s="215"/>
      <c r="P67" s="215"/>
      <c r="Q67" s="215"/>
      <c r="R67" s="216"/>
    </row>
    <row r="68" spans="1:18" ht="60" customHeight="1" thickBot="1" x14ac:dyDescent="0.25">
      <c r="A68" s="260"/>
      <c r="B68" s="217"/>
      <c r="C68" s="218"/>
      <c r="D68" s="218"/>
      <c r="E68" s="218"/>
      <c r="F68" s="218"/>
      <c r="G68" s="218"/>
      <c r="H68" s="218"/>
      <c r="I68" s="218"/>
      <c r="J68" s="218"/>
      <c r="K68" s="218"/>
      <c r="L68" s="218"/>
      <c r="M68" s="218"/>
      <c r="N68" s="218"/>
      <c r="O68" s="218"/>
      <c r="P68" s="218"/>
      <c r="Q68" s="218"/>
      <c r="R68" s="219"/>
    </row>
    <row r="69" spans="1:18" ht="27" customHeight="1" x14ac:dyDescent="0.2">
      <c r="A69" s="261">
        <v>17</v>
      </c>
      <c r="B69" s="214" t="s">
        <v>105</v>
      </c>
      <c r="C69" s="215"/>
      <c r="D69" s="215"/>
      <c r="E69" s="215"/>
      <c r="F69" s="215"/>
      <c r="G69" s="215"/>
      <c r="H69" s="215"/>
      <c r="I69" s="215"/>
      <c r="J69" s="215"/>
      <c r="K69" s="215"/>
      <c r="L69" s="215"/>
      <c r="M69" s="215"/>
      <c r="N69" s="215"/>
      <c r="O69" s="215"/>
      <c r="P69" s="215"/>
      <c r="Q69" s="215"/>
      <c r="R69" s="216"/>
    </row>
    <row r="70" spans="1:18" ht="60" customHeight="1" thickBot="1" x14ac:dyDescent="0.25">
      <c r="A70" s="260"/>
      <c r="B70" s="217"/>
      <c r="C70" s="218"/>
      <c r="D70" s="218"/>
      <c r="E70" s="218"/>
      <c r="F70" s="218"/>
      <c r="G70" s="218"/>
      <c r="H70" s="218"/>
      <c r="I70" s="218"/>
      <c r="J70" s="218"/>
      <c r="K70" s="218"/>
      <c r="L70" s="218"/>
      <c r="M70" s="218"/>
      <c r="N70" s="218"/>
      <c r="O70" s="218"/>
      <c r="P70" s="218"/>
      <c r="Q70" s="218"/>
      <c r="R70" s="219"/>
    </row>
    <row r="71" spans="1:18" ht="27" customHeight="1" x14ac:dyDescent="0.2">
      <c r="A71" s="261">
        <v>18</v>
      </c>
      <c r="B71" s="220" t="s">
        <v>106</v>
      </c>
      <c r="C71" s="220"/>
      <c r="D71" s="220"/>
      <c r="E71" s="220"/>
      <c r="F71" s="220"/>
      <c r="G71" s="220"/>
      <c r="H71" s="220"/>
      <c r="I71" s="220"/>
      <c r="J71" s="220"/>
      <c r="K71" s="220"/>
      <c r="L71" s="220"/>
      <c r="M71" s="220"/>
      <c r="N71" s="220"/>
      <c r="O71" s="220"/>
      <c r="P71" s="220"/>
      <c r="Q71" s="220"/>
      <c r="R71" s="220"/>
    </row>
    <row r="72" spans="1:18" ht="60" customHeight="1" thickBot="1" x14ac:dyDescent="0.25">
      <c r="A72" s="260"/>
      <c r="B72" s="221"/>
      <c r="C72" s="221"/>
      <c r="D72" s="221"/>
      <c r="E72" s="221"/>
      <c r="F72" s="221"/>
      <c r="G72" s="221"/>
      <c r="H72" s="221"/>
      <c r="I72" s="221"/>
      <c r="J72" s="221"/>
      <c r="K72" s="221"/>
      <c r="L72" s="221"/>
      <c r="M72" s="221"/>
      <c r="N72" s="221"/>
      <c r="O72" s="221"/>
      <c r="P72" s="221"/>
      <c r="Q72" s="221"/>
      <c r="R72" s="221"/>
    </row>
    <row r="73" spans="1:18" ht="27" customHeight="1" x14ac:dyDescent="0.2">
      <c r="A73" s="261">
        <v>19</v>
      </c>
      <c r="B73" s="220" t="s">
        <v>107</v>
      </c>
      <c r="C73" s="220"/>
      <c r="D73" s="220"/>
      <c r="E73" s="220"/>
      <c r="F73" s="220"/>
      <c r="G73" s="220"/>
      <c r="H73" s="220"/>
      <c r="I73" s="220"/>
      <c r="J73" s="220"/>
      <c r="K73" s="220"/>
      <c r="L73" s="220"/>
      <c r="M73" s="220"/>
      <c r="N73" s="220"/>
      <c r="O73" s="220"/>
      <c r="P73" s="220"/>
      <c r="Q73" s="220"/>
      <c r="R73" s="220"/>
    </row>
    <row r="74" spans="1:18" ht="60" customHeight="1" thickBot="1" x14ac:dyDescent="0.25">
      <c r="A74" s="264"/>
      <c r="B74" s="221"/>
      <c r="C74" s="221"/>
      <c r="D74" s="221"/>
      <c r="E74" s="221"/>
      <c r="F74" s="221"/>
      <c r="G74" s="221"/>
      <c r="H74" s="221"/>
      <c r="I74" s="221"/>
      <c r="J74" s="221"/>
      <c r="K74" s="221"/>
      <c r="L74" s="221"/>
      <c r="M74" s="221"/>
      <c r="N74" s="221"/>
      <c r="O74" s="221"/>
      <c r="P74" s="221"/>
      <c r="Q74" s="221"/>
      <c r="R74" s="221"/>
    </row>
    <row r="75" spans="1:18" ht="20" customHeight="1" thickBot="1" x14ac:dyDescent="0.25">
      <c r="B75"/>
      <c r="J75" s="140"/>
      <c r="K75" s="45"/>
      <c r="L75" s="231" t="s">
        <v>76</v>
      </c>
      <c r="M75" s="232"/>
      <c r="N75" s="232"/>
      <c r="O75" s="233"/>
      <c r="P75" s="235">
        <v>0</v>
      </c>
      <c r="Q75" s="236"/>
      <c r="R75" s="146" t="s">
        <v>342</v>
      </c>
    </row>
    <row r="76" spans="1:18" ht="20" customHeight="1" thickBot="1" x14ac:dyDescent="0.25">
      <c r="B76"/>
      <c r="J76" s="140" t="s">
        <v>341</v>
      </c>
      <c r="K76" s="45"/>
      <c r="L76" s="231" t="s">
        <v>77</v>
      </c>
      <c r="M76" s="232"/>
      <c r="N76" s="232"/>
      <c r="O76" s="233"/>
      <c r="P76" s="235">
        <v>0</v>
      </c>
      <c r="Q76" s="236"/>
      <c r="R76" s="146" t="s">
        <v>342</v>
      </c>
    </row>
    <row r="77" spans="1:18" ht="20" customHeight="1" thickBot="1" x14ac:dyDescent="0.25">
      <c r="B77"/>
      <c r="H77" s="234"/>
      <c r="I77" s="234"/>
      <c r="K77" s="45"/>
      <c r="L77" s="231" t="s">
        <v>340</v>
      </c>
      <c r="M77" s="232"/>
      <c r="N77" s="232"/>
      <c r="O77" s="233"/>
      <c r="P77" s="235">
        <v>0</v>
      </c>
      <c r="Q77" s="236"/>
      <c r="R77" s="146" t="s">
        <v>342</v>
      </c>
    </row>
    <row r="78" spans="1:18" ht="5" customHeight="1" thickBot="1" x14ac:dyDescent="0.25">
      <c r="B78"/>
      <c r="K78" s="45"/>
      <c r="L78" s="48"/>
      <c r="M78" s="48"/>
      <c r="N78" s="48"/>
    </row>
    <row r="79" spans="1:18" ht="25" customHeight="1" thickBot="1" x14ac:dyDescent="0.25">
      <c r="B79" s="58"/>
      <c r="C79" s="58"/>
      <c r="D79" s="58"/>
      <c r="E79" s="58"/>
      <c r="F79" s="225" t="s">
        <v>197</v>
      </c>
      <c r="G79" s="226"/>
      <c r="H79" s="225" t="s">
        <v>84</v>
      </c>
      <c r="I79" s="226"/>
      <c r="J79" s="55"/>
      <c r="K79" s="45"/>
      <c r="L79" s="48"/>
      <c r="M79" s="48"/>
      <c r="N79" s="48"/>
      <c r="O79" s="55"/>
      <c r="P79" s="55"/>
      <c r="Q79" s="55"/>
      <c r="R79" s="55"/>
    </row>
    <row r="80" spans="1:18" ht="25" customHeight="1" thickTop="1" thickBot="1" x14ac:dyDescent="0.25">
      <c r="B80" s="227" t="s">
        <v>196</v>
      </c>
      <c r="C80" s="228"/>
      <c r="D80" s="228"/>
      <c r="E80" s="137"/>
      <c r="F80" s="229">
        <f>AVERAGE(P75:Q77)</f>
        <v>0</v>
      </c>
      <c r="G80" s="229"/>
      <c r="H80" s="230">
        <f>IF(AVERAGE(P75:Q77)&gt;((MIN(P75:Q77)+20)),MIN(P75:Q77)+20,VLOOKUP(F80,'Datos Aux'!$A$15:$C$33,3,TRUE))</f>
        <v>0</v>
      </c>
      <c r="I80" s="230"/>
      <c r="J80" s="138" t="s">
        <v>86</v>
      </c>
      <c r="K80" s="57">
        <f>60/100*H80</f>
        <v>0</v>
      </c>
      <c r="L80" s="222" t="s">
        <v>291</v>
      </c>
      <c r="M80" s="223"/>
      <c r="N80" s="224"/>
      <c r="O80" s="55"/>
      <c r="P80" s="55"/>
      <c r="Q80" s="55"/>
      <c r="R80" s="55"/>
    </row>
    <row r="81" spans="1:18" ht="5" customHeight="1" thickTop="1" x14ac:dyDescent="0.2">
      <c r="B81"/>
      <c r="K81" s="45"/>
      <c r="L81" s="49"/>
      <c r="M81" s="49"/>
      <c r="N81" s="49"/>
      <c r="O81" s="49"/>
    </row>
    <row r="82" spans="1:18" ht="5" customHeight="1" x14ac:dyDescent="0.2">
      <c r="A82" s="50"/>
      <c r="B82" s="51"/>
      <c r="C82" s="51"/>
      <c r="D82" s="51"/>
      <c r="E82" s="51"/>
      <c r="F82" s="51"/>
      <c r="G82" s="51"/>
      <c r="H82" s="51"/>
      <c r="I82" s="51"/>
      <c r="J82" s="51"/>
      <c r="K82" s="52"/>
      <c r="L82" s="53"/>
      <c r="M82" s="53"/>
      <c r="N82" s="53"/>
      <c r="O82" s="53"/>
      <c r="P82" s="51"/>
      <c r="Q82" s="51"/>
      <c r="R82" s="51"/>
    </row>
    <row r="83" spans="1:18" ht="5" customHeight="1" x14ac:dyDescent="0.2">
      <c r="B83"/>
    </row>
    <row r="84" spans="1:18" x14ac:dyDescent="0.2">
      <c r="A84"/>
      <c r="B84"/>
    </row>
    <row r="85" spans="1:18" s="2" customFormat="1" ht="20" customHeight="1" thickBot="1" x14ac:dyDescent="0.25">
      <c r="A85"/>
      <c r="B85"/>
      <c r="C85"/>
      <c r="D85"/>
      <c r="E85"/>
      <c r="F85"/>
      <c r="G85"/>
      <c r="H85"/>
      <c r="I85"/>
      <c r="J85"/>
      <c r="K85"/>
      <c r="L85"/>
      <c r="M85"/>
      <c r="N85"/>
      <c r="O85"/>
      <c r="P85"/>
      <c r="Q85"/>
      <c r="R85"/>
    </row>
    <row r="86" spans="1:18" s="3" customFormat="1" ht="20" customHeight="1" thickTop="1" thickBot="1" x14ac:dyDescent="0.25">
      <c r="A86"/>
      <c r="B86" s="205" t="s">
        <v>289</v>
      </c>
      <c r="C86" s="206"/>
      <c r="D86" s="206"/>
      <c r="E86" s="206"/>
      <c r="F86" s="207"/>
      <c r="G86" s="57">
        <f>K24</f>
        <v>0</v>
      </c>
      <c r="H86" s="139" t="s">
        <v>292</v>
      </c>
      <c r="J86"/>
      <c r="K86" s="208" t="s">
        <v>108</v>
      </c>
      <c r="L86" s="208"/>
      <c r="M86" s="208"/>
      <c r="N86" s="208"/>
      <c r="O86" s="208"/>
      <c r="P86" s="208"/>
      <c r="Q86" s="211">
        <f>G86+G88+G90</f>
        <v>0</v>
      </c>
      <c r="R86" s="211"/>
    </row>
    <row r="87" spans="1:18" s="3" customFormat="1" ht="20" customHeight="1" thickTop="1" thickBot="1" x14ac:dyDescent="0.25">
      <c r="A87"/>
      <c r="B87"/>
      <c r="C87"/>
      <c r="D87"/>
      <c r="E87"/>
      <c r="F87"/>
      <c r="G87"/>
      <c r="H87"/>
      <c r="I87"/>
      <c r="J87"/>
      <c r="K87" s="209"/>
      <c r="L87" s="209"/>
      <c r="M87" s="209"/>
      <c r="N87" s="209"/>
      <c r="O87" s="209"/>
      <c r="P87" s="209"/>
      <c r="Q87" s="212"/>
      <c r="R87" s="212"/>
    </row>
    <row r="88" spans="1:18" ht="20" customHeight="1" thickTop="1" thickBot="1" x14ac:dyDescent="0.25">
      <c r="A88"/>
      <c r="B88" s="205" t="s">
        <v>290</v>
      </c>
      <c r="C88" s="206"/>
      <c r="D88" s="206"/>
      <c r="E88" s="206"/>
      <c r="F88" s="207"/>
      <c r="G88" s="57">
        <f>K44</f>
        <v>0</v>
      </c>
      <c r="H88" s="139" t="s">
        <v>292</v>
      </c>
      <c r="K88" s="210"/>
      <c r="L88" s="210"/>
      <c r="M88" s="210"/>
      <c r="N88" s="210"/>
      <c r="O88" s="210"/>
      <c r="P88" s="210"/>
      <c r="Q88" s="213"/>
      <c r="R88" s="213"/>
    </row>
    <row r="89" spans="1:18" s="2" customFormat="1" ht="20" customHeight="1" thickTop="1" thickBot="1" x14ac:dyDescent="0.25">
      <c r="A89"/>
      <c r="B89"/>
      <c r="C89"/>
      <c r="D89"/>
      <c r="E89"/>
      <c r="F89"/>
      <c r="G89"/>
      <c r="H89"/>
      <c r="I89"/>
      <c r="J89"/>
      <c r="K89"/>
      <c r="L89"/>
      <c r="M89"/>
      <c r="N89"/>
      <c r="O89"/>
      <c r="P89"/>
      <c r="Q89"/>
      <c r="R89"/>
    </row>
    <row r="90" spans="1:18" s="3" customFormat="1" ht="20" customHeight="1" thickTop="1" thickBot="1" x14ac:dyDescent="0.25">
      <c r="A90"/>
      <c r="B90" s="205" t="s">
        <v>291</v>
      </c>
      <c r="C90" s="206"/>
      <c r="D90" s="206"/>
      <c r="E90" s="206"/>
      <c r="F90" s="207"/>
      <c r="G90" s="57">
        <f>K80</f>
        <v>0</v>
      </c>
      <c r="H90" s="139" t="s">
        <v>292</v>
      </c>
      <c r="I90"/>
      <c r="J90"/>
      <c r="K90"/>
      <c r="L90"/>
      <c r="M90"/>
      <c r="N90"/>
      <c r="O90"/>
      <c r="P90"/>
      <c r="Q90"/>
      <c r="R90"/>
    </row>
    <row r="91" spans="1:18" s="3" customFormat="1" ht="20" customHeight="1" thickTop="1" x14ac:dyDescent="0.2">
      <c r="A91"/>
      <c r="B91"/>
      <c r="C91"/>
      <c r="D91"/>
      <c r="E91"/>
      <c r="F91"/>
      <c r="G91"/>
      <c r="H91"/>
      <c r="I91"/>
      <c r="J91"/>
      <c r="K91"/>
      <c r="L91"/>
      <c r="M91"/>
      <c r="N91"/>
      <c r="O91"/>
      <c r="P91"/>
      <c r="Q91"/>
      <c r="R91"/>
    </row>
    <row r="92" spans="1:18" ht="20" customHeight="1" x14ac:dyDescent="0.2">
      <c r="A92"/>
      <c r="B92"/>
    </row>
    <row r="93" spans="1:18" s="2" customFormat="1" ht="20" customHeight="1" x14ac:dyDescent="0.2">
      <c r="A93"/>
      <c r="B93"/>
      <c r="C93"/>
      <c r="D93"/>
      <c r="E93"/>
      <c r="F93"/>
      <c r="G93"/>
      <c r="H93"/>
      <c r="I93"/>
      <c r="J93"/>
      <c r="K93"/>
      <c r="L93"/>
      <c r="M93"/>
      <c r="N93"/>
      <c r="O93"/>
      <c r="P93"/>
      <c r="Q93"/>
      <c r="R93"/>
    </row>
    <row r="94" spans="1:18" s="3" customFormat="1" x14ac:dyDescent="0.2">
      <c r="A94"/>
      <c r="B94"/>
      <c r="C94"/>
      <c r="D94"/>
      <c r="E94"/>
      <c r="F94"/>
      <c r="G94"/>
      <c r="H94"/>
      <c r="I94"/>
      <c r="J94"/>
      <c r="K94"/>
      <c r="L94"/>
      <c r="M94"/>
      <c r="N94"/>
      <c r="O94"/>
      <c r="P94"/>
      <c r="Q94"/>
      <c r="R94"/>
    </row>
    <row r="95" spans="1:18" s="3" customFormat="1" ht="267.75" customHeight="1" x14ac:dyDescent="0.2">
      <c r="A95"/>
      <c r="B95"/>
      <c r="C95"/>
      <c r="D95"/>
      <c r="E95"/>
      <c r="F95"/>
      <c r="G95"/>
      <c r="H95"/>
      <c r="I95"/>
      <c r="J95"/>
      <c r="K95"/>
      <c r="L95"/>
      <c r="M95"/>
      <c r="N95"/>
      <c r="O95"/>
      <c r="P95"/>
      <c r="Q95"/>
      <c r="R95"/>
    </row>
    <row r="96" spans="1:18" x14ac:dyDescent="0.2">
      <c r="A96"/>
      <c r="B96"/>
    </row>
    <row r="97" spans="1:18" s="2" customFormat="1" ht="55" customHeight="1" x14ac:dyDescent="0.2">
      <c r="A97"/>
      <c r="B97"/>
      <c r="C97"/>
      <c r="D97"/>
      <c r="E97"/>
      <c r="F97"/>
      <c r="G97"/>
      <c r="H97"/>
      <c r="I97"/>
      <c r="J97"/>
      <c r="K97"/>
      <c r="L97"/>
      <c r="M97"/>
      <c r="N97"/>
      <c r="O97"/>
      <c r="P97"/>
      <c r="Q97"/>
      <c r="R97"/>
    </row>
    <row r="98" spans="1:18" s="3" customFormat="1" x14ac:dyDescent="0.2">
      <c r="A98"/>
      <c r="B98"/>
      <c r="C98"/>
      <c r="D98"/>
      <c r="E98"/>
      <c r="F98"/>
      <c r="G98"/>
      <c r="H98"/>
      <c r="I98"/>
      <c r="J98"/>
      <c r="K98"/>
      <c r="L98"/>
      <c r="M98"/>
      <c r="N98"/>
      <c r="O98"/>
      <c r="P98"/>
      <c r="Q98"/>
      <c r="R98"/>
    </row>
    <row r="99" spans="1:18" s="3" customFormat="1" x14ac:dyDescent="0.2">
      <c r="A99"/>
      <c r="B99"/>
      <c r="C99"/>
      <c r="D99"/>
      <c r="E99"/>
      <c r="F99"/>
      <c r="G99"/>
      <c r="H99"/>
      <c r="I99"/>
      <c r="J99"/>
      <c r="K99"/>
      <c r="L99"/>
      <c r="M99"/>
      <c r="N99"/>
      <c r="O99"/>
      <c r="P99"/>
      <c r="Q99"/>
      <c r="R99"/>
    </row>
    <row r="100" spans="1:18" ht="267.75" customHeight="1" x14ac:dyDescent="0.2">
      <c r="A100"/>
      <c r="B100"/>
    </row>
    <row r="101" spans="1:18" s="2" customFormat="1" ht="55" customHeight="1" x14ac:dyDescent="0.2">
      <c r="A101"/>
      <c r="B101"/>
      <c r="C101"/>
      <c r="D101"/>
      <c r="E101"/>
      <c r="F101"/>
      <c r="G101"/>
      <c r="H101"/>
      <c r="I101"/>
      <c r="J101"/>
      <c r="K101"/>
      <c r="L101"/>
      <c r="M101"/>
      <c r="N101"/>
      <c r="O101"/>
      <c r="P101"/>
      <c r="Q101"/>
      <c r="R101"/>
    </row>
    <row r="102" spans="1:18" s="3" customFormat="1" x14ac:dyDescent="0.2">
      <c r="A102"/>
      <c r="B102"/>
      <c r="C102"/>
      <c r="D102"/>
      <c r="E102"/>
      <c r="F102"/>
      <c r="G102"/>
      <c r="H102"/>
      <c r="I102"/>
      <c r="J102"/>
      <c r="K102"/>
      <c r="L102"/>
      <c r="M102"/>
      <c r="N102"/>
      <c r="O102"/>
      <c r="P102"/>
      <c r="Q102"/>
      <c r="R102"/>
    </row>
    <row r="103" spans="1:18" s="3" customFormat="1" ht="31" customHeight="1" x14ac:dyDescent="0.2">
      <c r="A103"/>
      <c r="B103"/>
      <c r="C103"/>
      <c r="D103"/>
      <c r="E103"/>
      <c r="F103"/>
      <c r="G103"/>
      <c r="H103"/>
      <c r="I103"/>
      <c r="J103"/>
      <c r="K103"/>
      <c r="L103"/>
      <c r="M103"/>
      <c r="N103"/>
      <c r="O103"/>
      <c r="P103"/>
      <c r="Q103"/>
      <c r="R103"/>
    </row>
    <row r="104" spans="1:18" x14ac:dyDescent="0.2">
      <c r="A104"/>
      <c r="B104"/>
    </row>
    <row r="105" spans="1:18" s="2" customFormat="1" ht="55" customHeight="1" x14ac:dyDescent="0.2">
      <c r="A105"/>
      <c r="B105"/>
      <c r="C105"/>
      <c r="D105"/>
      <c r="E105"/>
      <c r="F105"/>
      <c r="G105"/>
      <c r="H105"/>
      <c r="I105"/>
      <c r="J105"/>
      <c r="K105"/>
      <c r="L105"/>
      <c r="M105"/>
      <c r="N105"/>
      <c r="O105"/>
      <c r="P105"/>
      <c r="Q105"/>
      <c r="R105"/>
    </row>
    <row r="106" spans="1:18" s="3" customFormat="1" x14ac:dyDescent="0.2">
      <c r="A106"/>
      <c r="B106"/>
      <c r="C106"/>
      <c r="D106"/>
      <c r="E106"/>
      <c r="F106"/>
      <c r="G106"/>
      <c r="H106"/>
      <c r="I106"/>
      <c r="J106"/>
      <c r="K106"/>
      <c r="L106"/>
      <c r="M106"/>
      <c r="N106"/>
      <c r="O106"/>
      <c r="P106"/>
      <c r="Q106"/>
      <c r="R106"/>
    </row>
    <row r="107" spans="1:18" s="3" customFormat="1" ht="31" customHeight="1" x14ac:dyDescent="0.2">
      <c r="A107"/>
      <c r="B107"/>
      <c r="C107"/>
      <c r="D107"/>
      <c r="E107"/>
      <c r="F107"/>
      <c r="G107"/>
      <c r="H107"/>
      <c r="I107"/>
      <c r="J107"/>
      <c r="K107"/>
      <c r="L107"/>
      <c r="M107"/>
      <c r="N107"/>
      <c r="O107"/>
      <c r="P107"/>
      <c r="Q107"/>
      <c r="R107"/>
    </row>
    <row r="108" spans="1:18" x14ac:dyDescent="0.2">
      <c r="A108"/>
      <c r="B108"/>
    </row>
    <row r="109" spans="1:18" s="2" customFormat="1" ht="55" customHeight="1" x14ac:dyDescent="0.2">
      <c r="A109"/>
      <c r="B109"/>
      <c r="C109"/>
      <c r="D109"/>
      <c r="E109"/>
      <c r="F109"/>
      <c r="G109"/>
      <c r="H109"/>
      <c r="I109"/>
      <c r="J109"/>
      <c r="K109"/>
      <c r="L109"/>
      <c r="M109"/>
      <c r="N109"/>
      <c r="O109"/>
      <c r="P109"/>
      <c r="Q109"/>
      <c r="R109"/>
    </row>
    <row r="110" spans="1:18" s="3" customFormat="1" x14ac:dyDescent="0.2">
      <c r="A110"/>
      <c r="B110"/>
      <c r="C110"/>
      <c r="D110"/>
      <c r="E110"/>
      <c r="F110"/>
      <c r="G110"/>
      <c r="H110"/>
      <c r="I110"/>
      <c r="J110"/>
      <c r="K110"/>
      <c r="L110"/>
      <c r="M110"/>
      <c r="N110"/>
      <c r="O110"/>
      <c r="P110"/>
      <c r="Q110"/>
      <c r="R110"/>
    </row>
    <row r="111" spans="1:18" s="3" customFormat="1" ht="17" customHeight="1" x14ac:dyDescent="0.2">
      <c r="A111"/>
      <c r="B111"/>
      <c r="C111"/>
      <c r="D111"/>
      <c r="E111"/>
      <c r="F111"/>
      <c r="G111"/>
      <c r="H111"/>
      <c r="I111"/>
      <c r="J111"/>
      <c r="K111"/>
      <c r="L111"/>
      <c r="M111"/>
      <c r="N111"/>
      <c r="O111"/>
      <c r="P111"/>
      <c r="Q111"/>
      <c r="R111"/>
    </row>
    <row r="112" spans="1:18" x14ac:dyDescent="0.2">
      <c r="A112"/>
      <c r="B112"/>
    </row>
    <row r="113" spans="1:18" s="2" customFormat="1" ht="55" customHeight="1" x14ac:dyDescent="0.2">
      <c r="A113"/>
      <c r="B113"/>
      <c r="C113"/>
      <c r="D113"/>
      <c r="E113"/>
      <c r="F113"/>
      <c r="G113"/>
      <c r="H113"/>
      <c r="I113"/>
      <c r="J113"/>
      <c r="K113"/>
      <c r="L113"/>
      <c r="M113"/>
      <c r="N113"/>
      <c r="O113"/>
      <c r="P113"/>
      <c r="Q113"/>
      <c r="R113"/>
    </row>
    <row r="114" spans="1:18" s="3" customFormat="1" x14ac:dyDescent="0.2">
      <c r="A114"/>
      <c r="B114"/>
      <c r="C114"/>
      <c r="D114"/>
      <c r="E114"/>
      <c r="F114"/>
      <c r="G114"/>
      <c r="H114"/>
      <c r="I114"/>
      <c r="J114"/>
      <c r="K114"/>
      <c r="L114"/>
      <c r="M114"/>
      <c r="N114"/>
      <c r="O114"/>
      <c r="P114"/>
      <c r="Q114"/>
      <c r="R114"/>
    </row>
    <row r="115" spans="1:18" s="3" customFormat="1" ht="31" customHeight="1" x14ac:dyDescent="0.2">
      <c r="A115"/>
      <c r="B115"/>
      <c r="C115"/>
      <c r="D115"/>
      <c r="E115"/>
      <c r="F115"/>
      <c r="G115"/>
      <c r="H115"/>
      <c r="I115"/>
      <c r="J115"/>
      <c r="K115"/>
      <c r="L115"/>
      <c r="M115"/>
      <c r="N115"/>
      <c r="O115"/>
      <c r="P115"/>
      <c r="Q115"/>
      <c r="R115"/>
    </row>
    <row r="116" spans="1:18" x14ac:dyDescent="0.2">
      <c r="A116"/>
      <c r="B116"/>
    </row>
    <row r="117" spans="1:18" s="2" customFormat="1" ht="55" customHeight="1" x14ac:dyDescent="0.2">
      <c r="A117"/>
      <c r="B117"/>
      <c r="C117"/>
      <c r="D117"/>
      <c r="E117"/>
      <c r="F117"/>
      <c r="G117"/>
      <c r="H117"/>
      <c r="I117"/>
      <c r="J117"/>
      <c r="K117"/>
      <c r="L117"/>
      <c r="M117"/>
      <c r="N117"/>
      <c r="O117"/>
      <c r="P117"/>
      <c r="Q117"/>
      <c r="R117"/>
    </row>
    <row r="118" spans="1:18" s="3" customFormat="1" x14ac:dyDescent="0.2">
      <c r="A118"/>
      <c r="B118"/>
      <c r="C118"/>
      <c r="D118"/>
      <c r="E118"/>
      <c r="F118"/>
      <c r="G118"/>
      <c r="H118"/>
      <c r="I118"/>
      <c r="J118"/>
      <c r="K118"/>
      <c r="L118"/>
      <c r="M118"/>
      <c r="N118"/>
      <c r="O118"/>
      <c r="P118"/>
      <c r="Q118"/>
      <c r="R118"/>
    </row>
    <row r="119" spans="1:18" s="3" customFormat="1" ht="31" customHeight="1" x14ac:dyDescent="0.2">
      <c r="A119"/>
      <c r="B119"/>
      <c r="C119"/>
      <c r="D119"/>
      <c r="E119"/>
      <c r="F119"/>
      <c r="G119"/>
      <c r="H119"/>
      <c r="I119"/>
      <c r="J119"/>
      <c r="K119"/>
      <c r="L119"/>
      <c r="M119"/>
      <c r="N119"/>
      <c r="O119"/>
      <c r="P119"/>
      <c r="Q119"/>
      <c r="R119"/>
    </row>
    <row r="120" spans="1:18" x14ac:dyDescent="0.2">
      <c r="A120"/>
      <c r="B120"/>
    </row>
    <row r="121" spans="1:18" s="2" customFormat="1" ht="55" customHeight="1" x14ac:dyDescent="0.2">
      <c r="A121"/>
      <c r="B121"/>
      <c r="C121"/>
      <c r="D121"/>
      <c r="E121"/>
      <c r="F121"/>
      <c r="G121"/>
      <c r="H121"/>
      <c r="I121"/>
      <c r="J121"/>
      <c r="K121"/>
      <c r="L121"/>
      <c r="M121"/>
      <c r="N121"/>
      <c r="O121"/>
      <c r="P121"/>
      <c r="Q121"/>
      <c r="R121"/>
    </row>
    <row r="122" spans="1:18" s="3" customFormat="1" x14ac:dyDescent="0.2">
      <c r="A122"/>
      <c r="B122"/>
      <c r="C122"/>
      <c r="D122"/>
      <c r="E122"/>
      <c r="F122"/>
      <c r="G122"/>
      <c r="H122"/>
      <c r="I122"/>
      <c r="J122"/>
      <c r="K122"/>
      <c r="L122"/>
      <c r="M122"/>
      <c r="N122"/>
      <c r="O122"/>
      <c r="P122"/>
      <c r="Q122"/>
      <c r="R122"/>
    </row>
    <row r="123" spans="1:18" s="3" customFormat="1" ht="14.5" customHeight="1" x14ac:dyDescent="0.2">
      <c r="A123"/>
      <c r="B123"/>
      <c r="C123"/>
      <c r="D123"/>
      <c r="E123"/>
      <c r="F123"/>
      <c r="G123"/>
      <c r="H123"/>
      <c r="I123"/>
      <c r="J123"/>
      <c r="K123"/>
      <c r="L123"/>
      <c r="M123"/>
      <c r="N123"/>
      <c r="O123"/>
      <c r="P123"/>
      <c r="Q123"/>
      <c r="R123"/>
    </row>
    <row r="124" spans="1:18" x14ac:dyDescent="0.2">
      <c r="A124"/>
      <c r="B124"/>
    </row>
    <row r="125" spans="1:18" s="2" customFormat="1" ht="55" customHeight="1" x14ac:dyDescent="0.2">
      <c r="A125"/>
      <c r="B125"/>
      <c r="C125"/>
      <c r="D125"/>
      <c r="E125"/>
      <c r="F125"/>
      <c r="G125"/>
      <c r="H125"/>
      <c r="I125"/>
      <c r="J125"/>
      <c r="K125"/>
      <c r="L125"/>
      <c r="M125"/>
      <c r="N125"/>
      <c r="O125"/>
      <c r="P125"/>
      <c r="Q125"/>
      <c r="R125"/>
    </row>
    <row r="126" spans="1:18" s="3" customFormat="1" x14ac:dyDescent="0.2">
      <c r="A126"/>
      <c r="B126"/>
      <c r="C126"/>
      <c r="D126"/>
      <c r="E126"/>
      <c r="F126"/>
      <c r="G126"/>
      <c r="H126"/>
      <c r="I126"/>
      <c r="J126"/>
      <c r="K126"/>
      <c r="L126"/>
      <c r="M126"/>
      <c r="N126"/>
      <c r="O126"/>
      <c r="P126"/>
      <c r="Q126"/>
      <c r="R126"/>
    </row>
    <row r="127" spans="1:18" s="3" customFormat="1" ht="14.5" customHeight="1" x14ac:dyDescent="0.2">
      <c r="A127"/>
      <c r="B127"/>
      <c r="C127"/>
      <c r="D127"/>
      <c r="E127"/>
      <c r="F127"/>
      <c r="G127"/>
      <c r="H127"/>
      <c r="I127"/>
      <c r="J127"/>
      <c r="K127"/>
      <c r="L127"/>
      <c r="M127"/>
      <c r="N127"/>
      <c r="O127"/>
      <c r="P127"/>
      <c r="Q127"/>
      <c r="R127"/>
    </row>
    <row r="128" spans="1:18" x14ac:dyDescent="0.2">
      <c r="A128"/>
      <c r="B128"/>
    </row>
    <row r="129" spans="1:18" s="2" customFormat="1" ht="55" customHeight="1" x14ac:dyDescent="0.2">
      <c r="A129"/>
      <c r="B129"/>
      <c r="C129"/>
      <c r="D129"/>
      <c r="E129"/>
      <c r="F129"/>
      <c r="G129"/>
      <c r="H129"/>
      <c r="I129"/>
      <c r="J129"/>
      <c r="K129"/>
      <c r="L129"/>
      <c r="M129"/>
      <c r="N129"/>
      <c r="O129"/>
      <c r="P129"/>
      <c r="Q129"/>
      <c r="R129"/>
    </row>
    <row r="130" spans="1:18" x14ac:dyDescent="0.2">
      <c r="A130"/>
      <c r="B130"/>
    </row>
    <row r="131" spans="1:18" s="7" customFormat="1" ht="30" customHeight="1" x14ac:dyDescent="0.2">
      <c r="A131"/>
      <c r="B131"/>
      <c r="C131"/>
      <c r="D131"/>
      <c r="E131"/>
      <c r="F131"/>
      <c r="G131"/>
      <c r="H131"/>
      <c r="I131"/>
      <c r="J131"/>
      <c r="K131"/>
      <c r="L131"/>
      <c r="M131"/>
      <c r="N131"/>
      <c r="O131"/>
      <c r="P131"/>
      <c r="Q131"/>
      <c r="R131"/>
    </row>
    <row r="132" spans="1:18" ht="30" customHeight="1" x14ac:dyDescent="0.2">
      <c r="A132"/>
      <c r="B132"/>
    </row>
    <row r="133" spans="1:18" ht="30" customHeight="1" x14ac:dyDescent="0.2">
      <c r="A133"/>
      <c r="B133"/>
    </row>
    <row r="134" spans="1:18" ht="30" customHeight="1" x14ac:dyDescent="0.2">
      <c r="A134"/>
      <c r="B134"/>
    </row>
    <row r="135" spans="1:18" ht="30" customHeight="1" x14ac:dyDescent="0.2">
      <c r="A135"/>
      <c r="B135"/>
    </row>
    <row r="136" spans="1:18" s="5" customFormat="1" ht="15" customHeight="1" x14ac:dyDescent="0.2">
      <c r="A136"/>
      <c r="B136"/>
      <c r="C136"/>
      <c r="D136"/>
      <c r="E136"/>
      <c r="F136"/>
      <c r="G136"/>
      <c r="H136"/>
      <c r="I136"/>
      <c r="J136"/>
      <c r="K136"/>
      <c r="L136"/>
      <c r="M136"/>
      <c r="N136"/>
      <c r="O136"/>
      <c r="P136"/>
      <c r="Q136"/>
      <c r="R136"/>
    </row>
    <row r="137" spans="1:18" s="5" customFormat="1" ht="15" customHeight="1" x14ac:dyDescent="0.2">
      <c r="A137"/>
      <c r="B137"/>
      <c r="C137"/>
      <c r="D137"/>
      <c r="E137"/>
      <c r="F137"/>
      <c r="G137"/>
      <c r="H137"/>
      <c r="I137"/>
      <c r="J137"/>
      <c r="K137"/>
      <c r="L137"/>
      <c r="M137"/>
      <c r="N137"/>
      <c r="O137"/>
      <c r="P137"/>
      <c r="Q137"/>
      <c r="R137"/>
    </row>
    <row r="138" spans="1:18" s="5" customFormat="1" ht="15" customHeight="1" x14ac:dyDescent="0.2">
      <c r="A138"/>
      <c r="B138"/>
      <c r="C138"/>
      <c r="D138"/>
      <c r="E138"/>
      <c r="F138"/>
      <c r="G138"/>
      <c r="H138"/>
      <c r="I138"/>
      <c r="J138"/>
      <c r="K138"/>
      <c r="L138"/>
      <c r="M138"/>
      <c r="N138"/>
      <c r="O138"/>
      <c r="P138"/>
      <c r="Q138"/>
      <c r="R138"/>
    </row>
    <row r="139" spans="1:18" s="5" customFormat="1" ht="15" customHeight="1" x14ac:dyDescent="0.2">
      <c r="A139"/>
      <c r="B139"/>
      <c r="C139"/>
      <c r="D139"/>
      <c r="E139"/>
      <c r="F139"/>
      <c r="G139"/>
      <c r="H139"/>
      <c r="I139"/>
      <c r="J139"/>
      <c r="K139"/>
      <c r="L139"/>
      <c r="M139"/>
      <c r="N139"/>
      <c r="O139"/>
      <c r="P139"/>
      <c r="Q139"/>
      <c r="R139"/>
    </row>
    <row r="140" spans="1:18" s="5" customFormat="1" ht="15" customHeight="1" x14ac:dyDescent="0.2">
      <c r="A140"/>
      <c r="B140"/>
      <c r="C140"/>
      <c r="D140"/>
      <c r="E140"/>
      <c r="F140"/>
      <c r="G140"/>
      <c r="H140"/>
      <c r="I140"/>
      <c r="J140"/>
      <c r="K140"/>
      <c r="L140"/>
      <c r="M140"/>
      <c r="N140"/>
      <c r="O140"/>
      <c r="P140"/>
      <c r="Q140"/>
      <c r="R140"/>
    </row>
    <row r="141" spans="1:18" s="5" customFormat="1" ht="15" customHeight="1" x14ac:dyDescent="0.2">
      <c r="A141"/>
      <c r="B141"/>
      <c r="C141"/>
      <c r="D141"/>
      <c r="E141"/>
      <c r="F141"/>
      <c r="G141"/>
      <c r="H141"/>
      <c r="I141"/>
      <c r="J141"/>
      <c r="K141"/>
      <c r="L141"/>
      <c r="M141"/>
      <c r="N141"/>
      <c r="O141"/>
      <c r="P141"/>
      <c r="Q141"/>
      <c r="R141"/>
    </row>
    <row r="142" spans="1:18" s="5" customFormat="1" ht="15" customHeight="1" x14ac:dyDescent="0.2">
      <c r="A142"/>
      <c r="B142"/>
      <c r="C142"/>
      <c r="D142"/>
      <c r="E142"/>
      <c r="F142"/>
      <c r="G142"/>
      <c r="H142"/>
      <c r="I142"/>
      <c r="J142"/>
      <c r="K142"/>
      <c r="L142"/>
      <c r="M142"/>
      <c r="N142"/>
      <c r="O142"/>
      <c r="P142"/>
      <c r="Q142"/>
      <c r="R142"/>
    </row>
    <row r="143" spans="1:18" x14ac:dyDescent="0.2">
      <c r="A143"/>
      <c r="B143"/>
    </row>
    <row r="144" spans="1:18" s="5" customFormat="1" ht="15" customHeight="1" x14ac:dyDescent="0.2">
      <c r="A144"/>
      <c r="B144"/>
      <c r="C144"/>
      <c r="D144"/>
      <c r="E144"/>
      <c r="F144"/>
      <c r="G144"/>
      <c r="H144"/>
      <c r="I144"/>
      <c r="J144"/>
      <c r="K144"/>
      <c r="L144"/>
      <c r="M144"/>
      <c r="N144"/>
      <c r="O144"/>
      <c r="P144"/>
      <c r="Q144"/>
      <c r="R144"/>
    </row>
    <row r="145" spans="1:2" x14ac:dyDescent="0.2">
      <c r="A145"/>
      <c r="B145"/>
    </row>
    <row r="146" spans="1:2" x14ac:dyDescent="0.2">
      <c r="A146"/>
      <c r="B146"/>
    </row>
    <row r="147" spans="1:2" x14ac:dyDescent="0.2">
      <c r="A147"/>
      <c r="B147"/>
    </row>
    <row r="148" spans="1:2" x14ac:dyDescent="0.2">
      <c r="A148"/>
      <c r="B148"/>
    </row>
    <row r="149" spans="1:2" x14ac:dyDescent="0.2">
      <c r="A149"/>
      <c r="B149"/>
    </row>
  </sheetData>
  <mergeCells count="116">
    <mergeCell ref="B49:R50"/>
    <mergeCell ref="F43:G43"/>
    <mergeCell ref="H43:I43"/>
    <mergeCell ref="B48:R48"/>
    <mergeCell ref="B51:R51"/>
    <mergeCell ref="B52:R52"/>
    <mergeCell ref="B53:R53"/>
    <mergeCell ref="B57:R57"/>
    <mergeCell ref="P75:Q75"/>
    <mergeCell ref="P76:Q76"/>
    <mergeCell ref="A51:A52"/>
    <mergeCell ref="A59:A60"/>
    <mergeCell ref="A61:A62"/>
    <mergeCell ref="A63:A64"/>
    <mergeCell ref="A65:A66"/>
    <mergeCell ref="A67:A68"/>
    <mergeCell ref="A69:A70"/>
    <mergeCell ref="A71:A72"/>
    <mergeCell ref="A53:A58"/>
    <mergeCell ref="A73:A74"/>
    <mergeCell ref="B44:D44"/>
    <mergeCell ref="H41:I41"/>
    <mergeCell ref="L44:N44"/>
    <mergeCell ref="B31:R31"/>
    <mergeCell ref="B32:R32"/>
    <mergeCell ref="B33:R33"/>
    <mergeCell ref="B35:R35"/>
    <mergeCell ref="B36:R36"/>
    <mergeCell ref="B37:R37"/>
    <mergeCell ref="B38:R38"/>
    <mergeCell ref="B34:R34"/>
    <mergeCell ref="H44:I44"/>
    <mergeCell ref="L40:O40"/>
    <mergeCell ref="P40:Q40"/>
    <mergeCell ref="F44:G44"/>
    <mergeCell ref="B18:R18"/>
    <mergeCell ref="B17:R17"/>
    <mergeCell ref="F23:G23"/>
    <mergeCell ref="F24:G24"/>
    <mergeCell ref="H21:I21"/>
    <mergeCell ref="L19:O19"/>
    <mergeCell ref="P19:Q19"/>
    <mergeCell ref="P39:Q39"/>
    <mergeCell ref="L41:O41"/>
    <mergeCell ref="P41:Q41"/>
    <mergeCell ref="L39:O39"/>
    <mergeCell ref="H23:I23"/>
    <mergeCell ref="H24:I24"/>
    <mergeCell ref="B29:R30"/>
    <mergeCell ref="B24:D24"/>
    <mergeCell ref="A33:A34"/>
    <mergeCell ref="A35:A36"/>
    <mergeCell ref="A37:A38"/>
    <mergeCell ref="B28:R28"/>
    <mergeCell ref="L20:O20"/>
    <mergeCell ref="L21:O21"/>
    <mergeCell ref="P20:Q20"/>
    <mergeCell ref="P21:Q21"/>
    <mergeCell ref="L24:N24"/>
    <mergeCell ref="B65:R65"/>
    <mergeCell ref="B66:R66"/>
    <mergeCell ref="B58:R58"/>
    <mergeCell ref="A9:A10"/>
    <mergeCell ref="A11:A12"/>
    <mergeCell ref="A13:A14"/>
    <mergeCell ref="A15:A16"/>
    <mergeCell ref="B1:R1"/>
    <mergeCell ref="B4:R4"/>
    <mergeCell ref="B6:R6"/>
    <mergeCell ref="N2:O2"/>
    <mergeCell ref="P2:Q2"/>
    <mergeCell ref="B3:Q3"/>
    <mergeCell ref="B7:R8"/>
    <mergeCell ref="B10:R10"/>
    <mergeCell ref="B12:R12"/>
    <mergeCell ref="B14:R14"/>
    <mergeCell ref="B16:R16"/>
    <mergeCell ref="B15:R15"/>
    <mergeCell ref="B13:R13"/>
    <mergeCell ref="B9:R9"/>
    <mergeCell ref="B11:R11"/>
    <mergeCell ref="A17:A18"/>
    <mergeCell ref="A31:A32"/>
    <mergeCell ref="B59:R59"/>
    <mergeCell ref="B60:R60"/>
    <mergeCell ref="B61:R61"/>
    <mergeCell ref="B62:R62"/>
    <mergeCell ref="B63:R63"/>
    <mergeCell ref="B54:R54"/>
    <mergeCell ref="B55:R55"/>
    <mergeCell ref="B56:R56"/>
    <mergeCell ref="B64:R64"/>
    <mergeCell ref="B88:F88"/>
    <mergeCell ref="B90:F90"/>
    <mergeCell ref="K86:P88"/>
    <mergeCell ref="Q86:R88"/>
    <mergeCell ref="B67:R67"/>
    <mergeCell ref="B68:R68"/>
    <mergeCell ref="B69:R69"/>
    <mergeCell ref="B70:R70"/>
    <mergeCell ref="B71:R71"/>
    <mergeCell ref="B72:R72"/>
    <mergeCell ref="B73:R73"/>
    <mergeCell ref="B74:R74"/>
    <mergeCell ref="B86:F86"/>
    <mergeCell ref="L80:N80"/>
    <mergeCell ref="F79:G79"/>
    <mergeCell ref="H79:I79"/>
    <mergeCell ref="B80:D80"/>
    <mergeCell ref="F80:G80"/>
    <mergeCell ref="H80:I80"/>
    <mergeCell ref="L75:O75"/>
    <mergeCell ref="H77:I77"/>
    <mergeCell ref="L77:O77"/>
    <mergeCell ref="P77:Q77"/>
    <mergeCell ref="L76:O76"/>
  </mergeCells>
  <conditionalFormatting sqref="H24">
    <cfRule type="cellIs" dxfId="179" priority="155" operator="between">
      <formula>0</formula>
      <formula>14.9</formula>
    </cfRule>
    <cfRule type="cellIs" dxfId="178" priority="154" operator="between">
      <formula>15</formula>
      <formula>39.9</formula>
    </cfRule>
    <cfRule type="cellIs" dxfId="177" priority="153" operator="between">
      <formula>40</formula>
      <formula>60</formula>
    </cfRule>
    <cfRule type="cellIs" dxfId="176" priority="152" operator="between">
      <formula>60.1</formula>
      <formula>80</formula>
    </cfRule>
    <cfRule type="cellIs" dxfId="175" priority="151" operator="between">
      <formula>80.1</formula>
      <formula>100</formula>
    </cfRule>
  </conditionalFormatting>
  <conditionalFormatting sqref="H44">
    <cfRule type="cellIs" dxfId="174" priority="40" operator="between">
      <formula>0</formula>
      <formula>14.9</formula>
    </cfRule>
    <cfRule type="cellIs" dxfId="173" priority="39" operator="between">
      <formula>15</formula>
      <formula>39.9</formula>
    </cfRule>
    <cfRule type="cellIs" dxfId="172" priority="38" operator="between">
      <formula>40</formula>
      <formula>60</formula>
    </cfRule>
    <cfRule type="cellIs" dxfId="171" priority="37" operator="between">
      <formula>60.1</formula>
      <formula>80</formula>
    </cfRule>
    <cfRule type="cellIs" dxfId="170" priority="36" operator="between">
      <formula>80.1</formula>
      <formula>100</formula>
    </cfRule>
  </conditionalFormatting>
  <conditionalFormatting sqref="H80">
    <cfRule type="cellIs" dxfId="169" priority="26" operator="between">
      <formula>80.1</formula>
      <formula>100</formula>
    </cfRule>
    <cfRule type="cellIs" dxfId="168" priority="27" operator="between">
      <formula>60.1</formula>
      <formula>80</formula>
    </cfRule>
    <cfRule type="cellIs" dxfId="167" priority="28" operator="between">
      <formula>40</formula>
      <formula>60</formula>
    </cfRule>
    <cfRule type="cellIs" dxfId="166" priority="29" operator="between">
      <formula>15</formula>
      <formula>39.9</formula>
    </cfRule>
    <cfRule type="cellIs" dxfId="165" priority="30" operator="between">
      <formula>0</formula>
      <formula>14.9</formula>
    </cfRule>
  </conditionalFormatting>
  <conditionalFormatting sqref="P19:Q21">
    <cfRule type="cellIs" dxfId="164" priority="22" operator="between">
      <formula>60.1</formula>
      <formula>80</formula>
    </cfRule>
    <cfRule type="cellIs" dxfId="163" priority="23" operator="between">
      <formula>40</formula>
      <formula>60</formula>
    </cfRule>
    <cfRule type="cellIs" dxfId="162" priority="24" operator="between">
      <formula>20</formula>
      <formula>39.9</formula>
    </cfRule>
    <cfRule type="cellIs" dxfId="161" priority="25" operator="between">
      <formula>0</formula>
      <formula>19.9</formula>
    </cfRule>
    <cfRule type="cellIs" dxfId="160" priority="21" operator="between">
      <formula>80.1</formula>
      <formula>100</formula>
    </cfRule>
  </conditionalFormatting>
  <conditionalFormatting sqref="P39:Q41">
    <cfRule type="cellIs" dxfId="159" priority="15" operator="between">
      <formula>0</formula>
      <formula>19.9</formula>
    </cfRule>
    <cfRule type="cellIs" dxfId="158" priority="14" operator="between">
      <formula>20</formula>
      <formula>39.9</formula>
    </cfRule>
    <cfRule type="cellIs" dxfId="157" priority="13" operator="between">
      <formula>40</formula>
      <formula>60</formula>
    </cfRule>
    <cfRule type="cellIs" dxfId="156" priority="12" operator="between">
      <formula>60.1</formula>
      <formula>80</formula>
    </cfRule>
    <cfRule type="cellIs" dxfId="155" priority="11" operator="between">
      <formula>80.1</formula>
      <formula>100</formula>
    </cfRule>
  </conditionalFormatting>
  <conditionalFormatting sqref="P75:Q77">
    <cfRule type="cellIs" dxfId="154" priority="5" operator="between">
      <formula>0</formula>
      <formula>19.9</formula>
    </cfRule>
    <cfRule type="cellIs" dxfId="153" priority="4" operator="between">
      <formula>20</formula>
      <formula>39.9</formula>
    </cfRule>
    <cfRule type="cellIs" dxfId="152" priority="3" operator="between">
      <formula>40</formula>
      <formula>60</formula>
    </cfRule>
    <cfRule type="cellIs" dxfId="151" priority="2" operator="between">
      <formula>60.1</formula>
      <formula>80</formula>
    </cfRule>
    <cfRule type="cellIs" dxfId="150" priority="1" operator="between">
      <formula>80.1</formula>
      <formula>100</formula>
    </cfRule>
  </conditionalFormatting>
  <dataValidations xWindow="1056" yWindow="519" count="5">
    <dataValidation type="textLength" operator="lessThan" showInputMessage="1" showErrorMessage="1" errorTitle="Mensaje largo" error="Ha superado el máximo de 2000 caracteres" promptTitle="Máximo de caracteres" prompt="2000 caracteres como máximo" sqref="B10" xr:uid="{EE0314B9-55F7-4EA1-BB3A-9C9EF006FA75}">
      <formula1>2000</formula1>
    </dataValidation>
    <dataValidation allowBlank="1" showInputMessage="1" showErrorMessage="1" promptTitle="Aclaración" prompt="En ningún caso el valor final asignado al factor superará en 20 puntos porcentuales más el atributo peor evaluado." sqref="H24:I24 H44:I44 H80:I80" xr:uid="{2D2100F8-CBE3-47EC-A172-C1EDB94CE4E1}"/>
    <dataValidation type="textLength" operator="lessThan" allowBlank="1" showInputMessage="1" showErrorMessage="1" errorTitle="Supero caracteres" error="Ha superado los 2000 caracteres permitidos" promptTitle="Máximo caracteres" prompt="2000 caracteres como máximo" sqref="B16 B12 B14 B18:B19" xr:uid="{31CA68D4-D36E-402D-88E6-E8EAE38FBB74}">
      <formula1>2000</formula1>
    </dataValidation>
    <dataValidation type="textLength" operator="lessThan" allowBlank="1" showInputMessage="1" showErrorMessage="1" errorTitle="Supero caracteres" error="Ha superado los 2000 caracteres permitidos_x000a_" promptTitle="Máximo caracteres" prompt="2000 caracteres como máximo" sqref="B36 B34:O34 B32 B38" xr:uid="{D70C5A7F-6DE2-4AAA-9CBD-B3A8884EEA34}">
      <formula1>2000</formula1>
    </dataValidation>
    <dataValidation type="textLength" operator="lessThan" allowBlank="1" showInputMessage="1" showErrorMessage="1" errorTitle="Supero caracteres" error="Ha superado el máximo de caracteres permitidos" promptTitle="Máximo caracteres" prompt="2000 caracteres como máximo" sqref="B72 B52 B74 B60 B62 B64 B66 B68 B70 B54 B56 B58" xr:uid="{5154A65E-AC2E-4402-ACBE-BE7FD3D735B4}">
      <formula1>2000</formula1>
    </dataValidation>
  </dataValidations>
  <pageMargins left="0.25" right="0.25" top="0.75" bottom="0.75" header="0.3" footer="0.3"/>
  <pageSetup paperSize="9" orientation="landscape" r:id="rId1"/>
  <rowBreaks count="2" manualBreakCount="2">
    <brk id="117" max="16383" man="1"/>
    <brk id="130" max="16383" man="1"/>
  </rowBreaks>
  <drawing r:id="rId2"/>
  <extLst>
    <ext xmlns:x14="http://schemas.microsoft.com/office/spreadsheetml/2009/9/main" uri="{CCE6A557-97BC-4b89-ADB6-D9C93CAAB3DF}">
      <x14:dataValidations xmlns:xm="http://schemas.microsoft.com/office/excel/2006/main" xWindow="1056" yWindow="519" count="1">
        <x14:dataValidation type="list" allowBlank="1" showInputMessage="1" showErrorMessage="1" errorTitle="Error" error="Solo se permiten valores de la lista desplegable" promptTitle="Asiganción" prompt="Seleccione un porcentaje de asiganción para este atributo" xr:uid="{D85B0287-BC70-4429-86EE-E19E9A006897}">
          <x14:formula1>
            <xm:f>'Datos Aux'!$B$10:$T$10</xm:f>
          </x14:formula1>
          <xm:sqref>P19:Q21 P39:Q41 P75:Q77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7A18-FC6B-40A8-8AF1-D658776F5C8A}">
  <dimension ref="A1:T86"/>
  <sheetViews>
    <sheetView topLeftCell="A24" zoomScale="90" zoomScaleNormal="90" workbookViewId="0">
      <selection activeCell="P42" sqref="P42:Q42"/>
    </sheetView>
  </sheetViews>
  <sheetFormatPr baseColWidth="10" defaultColWidth="11.5" defaultRowHeight="15" x14ac:dyDescent="0.2"/>
  <cols>
    <col min="1" max="1" width="3.33203125" style="43" customWidth="1"/>
    <col min="2" max="2" width="7.6640625" style="1" customWidth="1"/>
    <col min="3" max="17" width="7.6640625" customWidth="1"/>
    <col min="18" max="23" width="8.6640625" customWidth="1"/>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248"/>
      <c r="C3" s="249"/>
      <c r="D3" s="249"/>
      <c r="E3" s="249"/>
      <c r="F3" s="249"/>
      <c r="G3" s="249"/>
      <c r="H3" s="249"/>
      <c r="I3" s="249"/>
      <c r="J3" s="249"/>
      <c r="K3" s="249"/>
      <c r="L3" s="249"/>
      <c r="M3" s="249"/>
      <c r="N3" s="249"/>
      <c r="O3" s="249"/>
      <c r="P3" s="249"/>
      <c r="Q3" s="249"/>
      <c r="R3" s="41"/>
    </row>
    <row r="4" spans="1:18" s="6" customFormat="1" ht="33.75" customHeight="1" x14ac:dyDescent="0.2">
      <c r="A4" s="44"/>
      <c r="B4" s="240" t="s">
        <v>150</v>
      </c>
      <c r="C4" s="241"/>
      <c r="D4" s="241"/>
      <c r="E4" s="241"/>
      <c r="F4" s="241"/>
      <c r="G4" s="241"/>
      <c r="H4" s="241"/>
      <c r="I4" s="241"/>
      <c r="J4" s="241"/>
      <c r="K4" s="241"/>
      <c r="L4" s="241"/>
      <c r="M4" s="241"/>
      <c r="N4" s="241"/>
      <c r="O4" s="241"/>
      <c r="P4" s="241"/>
      <c r="Q4" s="241"/>
      <c r="R4" s="242"/>
    </row>
    <row r="5" spans="1:18" ht="5" customHeight="1" x14ac:dyDescent="0.2">
      <c r="B5" s="42"/>
      <c r="R5" s="41"/>
    </row>
    <row r="6" spans="1:18" ht="42.75" customHeight="1" thickBot="1" x14ac:dyDescent="0.25">
      <c r="B6" s="243" t="s">
        <v>110</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27" customHeight="1" x14ac:dyDescent="0.2">
      <c r="A9" s="259">
        <v>20</v>
      </c>
      <c r="B9" s="220" t="s">
        <v>112</v>
      </c>
      <c r="C9" s="220"/>
      <c r="D9" s="220"/>
      <c r="E9" s="220"/>
      <c r="F9" s="220"/>
      <c r="G9" s="220"/>
      <c r="H9" s="220"/>
      <c r="I9" s="220"/>
      <c r="J9" s="220"/>
      <c r="K9" s="220"/>
      <c r="L9" s="220"/>
      <c r="M9" s="220"/>
      <c r="N9" s="220"/>
      <c r="O9" s="220"/>
      <c r="P9" s="220"/>
      <c r="Q9" s="220"/>
      <c r="R9" s="220"/>
    </row>
    <row r="10" spans="1:18" ht="60" customHeight="1" thickBot="1" x14ac:dyDescent="0.25">
      <c r="A10" s="260"/>
      <c r="B10" s="221"/>
      <c r="C10" s="221"/>
      <c r="D10" s="221"/>
      <c r="E10" s="221"/>
      <c r="F10" s="221"/>
      <c r="G10" s="221"/>
      <c r="H10" s="221"/>
      <c r="I10" s="221"/>
      <c r="J10" s="221"/>
      <c r="K10" s="221"/>
      <c r="L10" s="221"/>
      <c r="M10" s="221"/>
      <c r="N10" s="221"/>
      <c r="O10" s="221"/>
      <c r="P10" s="221"/>
      <c r="Q10" s="221"/>
      <c r="R10" s="221"/>
    </row>
    <row r="11" spans="1:18" ht="27" customHeight="1" x14ac:dyDescent="0.2">
      <c r="A11" s="261">
        <v>21</v>
      </c>
      <c r="B11" s="220" t="s">
        <v>113</v>
      </c>
      <c r="C11" s="220"/>
      <c r="D11" s="220"/>
      <c r="E11" s="220"/>
      <c r="F11" s="220"/>
      <c r="G11" s="220"/>
      <c r="H11" s="220"/>
      <c r="I11" s="220"/>
      <c r="J11" s="220"/>
      <c r="K11" s="220"/>
      <c r="L11" s="220"/>
      <c r="M11" s="220"/>
      <c r="N11" s="220"/>
      <c r="O11" s="220"/>
      <c r="P11" s="220"/>
      <c r="Q11" s="220"/>
      <c r="R11" s="220"/>
    </row>
    <row r="12" spans="1:18" ht="60" customHeight="1" thickBot="1" x14ac:dyDescent="0.25">
      <c r="A12" s="260"/>
      <c r="B12" s="221"/>
      <c r="C12" s="221"/>
      <c r="D12" s="221"/>
      <c r="E12" s="221"/>
      <c r="F12" s="221"/>
      <c r="G12" s="221"/>
      <c r="H12" s="221"/>
      <c r="I12" s="221"/>
      <c r="J12" s="221"/>
      <c r="K12" s="221"/>
      <c r="L12" s="221"/>
      <c r="M12" s="221"/>
      <c r="N12" s="221"/>
      <c r="O12" s="221"/>
      <c r="P12" s="221"/>
      <c r="Q12" s="221"/>
      <c r="R12" s="221"/>
    </row>
    <row r="13" spans="1:18" ht="27" customHeight="1" x14ac:dyDescent="0.2">
      <c r="A13" s="261">
        <v>22</v>
      </c>
      <c r="B13" s="220" t="s">
        <v>114</v>
      </c>
      <c r="C13" s="220"/>
      <c r="D13" s="220"/>
      <c r="E13" s="220"/>
      <c r="F13" s="220"/>
      <c r="G13" s="220"/>
      <c r="H13" s="220"/>
      <c r="I13" s="220"/>
      <c r="J13" s="220"/>
      <c r="K13" s="220"/>
      <c r="L13" s="220"/>
      <c r="M13" s="220"/>
      <c r="N13" s="220"/>
      <c r="O13" s="220"/>
      <c r="P13" s="220"/>
      <c r="Q13" s="220"/>
      <c r="R13" s="220"/>
    </row>
    <row r="14" spans="1:18" ht="60" customHeight="1" thickBot="1" x14ac:dyDescent="0.25">
      <c r="A14" s="260"/>
      <c r="B14" s="221"/>
      <c r="C14" s="221"/>
      <c r="D14" s="221"/>
      <c r="E14" s="221"/>
      <c r="F14" s="221"/>
      <c r="G14" s="221"/>
      <c r="H14" s="221"/>
      <c r="I14" s="221"/>
      <c r="J14" s="221"/>
      <c r="K14" s="221"/>
      <c r="L14" s="221"/>
      <c r="M14" s="221"/>
      <c r="N14" s="221"/>
      <c r="O14" s="221"/>
      <c r="P14" s="221"/>
      <c r="Q14" s="221"/>
      <c r="R14" s="221"/>
    </row>
    <row r="15" spans="1:18" ht="27" customHeight="1" x14ac:dyDescent="0.2">
      <c r="A15" s="261">
        <v>23</v>
      </c>
      <c r="B15" s="220" t="s">
        <v>115</v>
      </c>
      <c r="C15" s="220"/>
      <c r="D15" s="220"/>
      <c r="E15" s="220"/>
      <c r="F15" s="220"/>
      <c r="G15" s="220"/>
      <c r="H15" s="220"/>
      <c r="I15" s="220"/>
      <c r="J15" s="220"/>
      <c r="K15" s="220"/>
      <c r="L15" s="220"/>
      <c r="M15" s="220"/>
      <c r="N15" s="220"/>
      <c r="O15" s="220"/>
      <c r="P15" s="220"/>
      <c r="Q15" s="220"/>
      <c r="R15" s="220"/>
    </row>
    <row r="16" spans="1:18" ht="60" customHeight="1" thickBot="1" x14ac:dyDescent="0.25">
      <c r="A16" s="260"/>
      <c r="B16" s="221"/>
      <c r="C16" s="221"/>
      <c r="D16" s="221"/>
      <c r="E16" s="221"/>
      <c r="F16" s="221"/>
      <c r="G16" s="221"/>
      <c r="H16" s="221"/>
      <c r="I16" s="221"/>
      <c r="J16" s="221"/>
      <c r="K16" s="221"/>
      <c r="L16" s="221"/>
      <c r="M16" s="221"/>
      <c r="N16" s="221"/>
      <c r="O16" s="221"/>
      <c r="P16" s="221"/>
      <c r="Q16" s="221"/>
      <c r="R16" s="221"/>
    </row>
    <row r="17" spans="1:20" ht="27" customHeight="1" x14ac:dyDescent="0.2">
      <c r="A17" s="261">
        <v>24</v>
      </c>
      <c r="B17" s="220" t="s">
        <v>111</v>
      </c>
      <c r="C17" s="220"/>
      <c r="D17" s="220"/>
      <c r="E17" s="220"/>
      <c r="F17" s="220"/>
      <c r="G17" s="220"/>
      <c r="H17" s="220"/>
      <c r="I17" s="220"/>
      <c r="J17" s="220"/>
      <c r="K17" s="220"/>
      <c r="L17" s="220"/>
      <c r="M17" s="220"/>
      <c r="N17" s="220"/>
      <c r="O17" s="220"/>
      <c r="P17" s="220"/>
      <c r="Q17" s="220"/>
      <c r="R17" s="220"/>
    </row>
    <row r="18" spans="1:20" ht="60" customHeight="1" thickBot="1" x14ac:dyDescent="0.25">
      <c r="A18" s="264"/>
      <c r="B18" s="221"/>
      <c r="C18" s="221"/>
      <c r="D18" s="221"/>
      <c r="E18" s="221"/>
      <c r="F18" s="221"/>
      <c r="G18" s="221"/>
      <c r="H18" s="221"/>
      <c r="I18" s="221"/>
      <c r="J18" s="221"/>
      <c r="K18" s="221"/>
      <c r="L18" s="221"/>
      <c r="M18" s="221"/>
      <c r="N18" s="221"/>
      <c r="O18" s="221"/>
      <c r="P18" s="221"/>
      <c r="Q18" s="221"/>
      <c r="R18" s="221"/>
    </row>
    <row r="19" spans="1:20" ht="20" customHeight="1" thickBot="1" x14ac:dyDescent="0.25">
      <c r="B19"/>
      <c r="J19" s="140"/>
      <c r="K19" s="45"/>
      <c r="L19" s="231" t="s">
        <v>76</v>
      </c>
      <c r="M19" s="232"/>
      <c r="N19" s="232"/>
      <c r="O19" s="233"/>
      <c r="P19" s="235">
        <v>0</v>
      </c>
      <c r="Q19" s="236"/>
      <c r="R19" s="146" t="s">
        <v>342</v>
      </c>
    </row>
    <row r="20" spans="1:20" ht="20" customHeight="1" thickBot="1" x14ac:dyDescent="0.25">
      <c r="B20"/>
      <c r="J20" s="140" t="s">
        <v>341</v>
      </c>
      <c r="K20" s="45"/>
      <c r="L20" s="231" t="s">
        <v>77</v>
      </c>
      <c r="M20" s="232"/>
      <c r="N20" s="232"/>
      <c r="O20" s="233"/>
      <c r="P20" s="235">
        <v>0</v>
      </c>
      <c r="Q20" s="236"/>
      <c r="R20" s="146" t="s">
        <v>342</v>
      </c>
    </row>
    <row r="21" spans="1:20" ht="20" customHeight="1" thickBot="1" x14ac:dyDescent="0.25">
      <c r="B21"/>
      <c r="H21" s="234"/>
      <c r="I21" s="234"/>
      <c r="K21" s="45"/>
      <c r="L21" s="231" t="s">
        <v>340</v>
      </c>
      <c r="M21" s="232"/>
      <c r="N21" s="232"/>
      <c r="O21" s="233"/>
      <c r="P21" s="235">
        <v>0</v>
      </c>
      <c r="Q21" s="236"/>
      <c r="R21" s="146" t="s">
        <v>342</v>
      </c>
      <c r="T21" s="54"/>
    </row>
    <row r="22" spans="1:20" ht="5" customHeight="1" thickBot="1" x14ac:dyDescent="0.25">
      <c r="B22"/>
      <c r="K22" s="45"/>
      <c r="L22" s="48"/>
      <c r="M22" s="48"/>
      <c r="N22" s="48"/>
    </row>
    <row r="23" spans="1:20" ht="25" customHeight="1" thickBot="1" x14ac:dyDescent="0.25">
      <c r="B23" s="55"/>
      <c r="C23" s="55"/>
      <c r="D23" s="55"/>
      <c r="E23" s="55"/>
      <c r="F23" s="262" t="s">
        <v>197</v>
      </c>
      <c r="G23" s="262"/>
      <c r="H23" s="262" t="s">
        <v>84</v>
      </c>
      <c r="I23" s="262"/>
      <c r="J23" s="55"/>
      <c r="K23" s="45"/>
      <c r="L23" s="48"/>
      <c r="M23" s="48"/>
      <c r="N23" s="48"/>
      <c r="O23" s="55"/>
      <c r="P23" s="55"/>
      <c r="Q23" s="55"/>
      <c r="R23" s="55"/>
    </row>
    <row r="24" spans="1:20" ht="25" customHeight="1" thickTop="1" thickBot="1" x14ac:dyDescent="0.25">
      <c r="B24" s="227" t="s">
        <v>196</v>
      </c>
      <c r="C24" s="228"/>
      <c r="D24" s="228"/>
      <c r="E24" s="137"/>
      <c r="F24" s="268">
        <f>AVERAGE(P19:Q21)</f>
        <v>0</v>
      </c>
      <c r="G24" s="269"/>
      <c r="H24" s="270">
        <f>IF(AVERAGE(P19:Q21)&gt;((MIN(P19:Q21)+20)),MIN(P19:Q21)+20,VLOOKUP(F24,'Datos Aux'!$A$15:$C$33,3,TRUE))</f>
        <v>0</v>
      </c>
      <c r="I24" s="271"/>
      <c r="J24" s="138" t="s">
        <v>86</v>
      </c>
      <c r="K24" s="57">
        <f>35/100*H24</f>
        <v>0</v>
      </c>
      <c r="L24" s="222" t="s">
        <v>293</v>
      </c>
      <c r="M24" s="223"/>
      <c r="N24" s="224"/>
      <c r="O24" s="55"/>
      <c r="P24" s="55"/>
      <c r="Q24" s="55"/>
      <c r="R24" s="55"/>
    </row>
    <row r="25" spans="1:20" ht="5" customHeight="1" thickTop="1" x14ac:dyDescent="0.2">
      <c r="B25"/>
      <c r="K25" s="45"/>
      <c r="L25" s="49"/>
      <c r="M25" s="49"/>
      <c r="N25" s="49"/>
      <c r="O25" s="49"/>
    </row>
    <row r="26" spans="1:20" ht="5" customHeight="1" x14ac:dyDescent="0.2">
      <c r="A26" s="50"/>
      <c r="B26" s="51"/>
      <c r="C26" s="51"/>
      <c r="D26" s="51"/>
      <c r="E26" s="51"/>
      <c r="F26" s="51"/>
      <c r="G26" s="51"/>
      <c r="H26" s="51"/>
      <c r="I26" s="51"/>
      <c r="J26" s="51"/>
      <c r="K26" s="52"/>
      <c r="L26" s="53"/>
      <c r="M26" s="53"/>
      <c r="N26" s="53"/>
      <c r="O26" s="53"/>
      <c r="P26" s="51"/>
      <c r="Q26" s="51"/>
      <c r="R26" s="51"/>
    </row>
    <row r="27" spans="1:20" ht="5" customHeight="1" x14ac:dyDescent="0.2">
      <c r="B27"/>
    </row>
    <row r="28" spans="1:20" ht="55.5" customHeight="1" thickBot="1" x14ac:dyDescent="0.25">
      <c r="B28" s="256" t="s">
        <v>116</v>
      </c>
      <c r="C28" s="244"/>
      <c r="D28" s="244"/>
      <c r="E28" s="244"/>
      <c r="F28" s="244"/>
      <c r="G28" s="244"/>
      <c r="H28" s="244"/>
      <c r="I28" s="244"/>
      <c r="J28" s="244"/>
      <c r="K28" s="244"/>
      <c r="L28" s="244"/>
      <c r="M28" s="244"/>
      <c r="N28" s="244"/>
      <c r="O28" s="244"/>
      <c r="P28" s="244"/>
      <c r="Q28" s="244"/>
      <c r="R28" s="245"/>
    </row>
    <row r="29" spans="1:20" ht="15" customHeight="1" x14ac:dyDescent="0.2">
      <c r="B29" s="250" t="s">
        <v>78</v>
      </c>
      <c r="C29" s="251"/>
      <c r="D29" s="251"/>
      <c r="E29" s="251"/>
      <c r="F29" s="251"/>
      <c r="G29" s="251"/>
      <c r="H29" s="251"/>
      <c r="I29" s="251"/>
      <c r="J29" s="251"/>
      <c r="K29" s="251"/>
      <c r="L29" s="251"/>
      <c r="M29" s="251"/>
      <c r="N29" s="251"/>
      <c r="O29" s="251"/>
      <c r="P29" s="251"/>
      <c r="Q29" s="251"/>
      <c r="R29" s="252"/>
    </row>
    <row r="30" spans="1:20" ht="25" customHeight="1" thickBot="1" x14ac:dyDescent="0.25">
      <c r="B30" s="253"/>
      <c r="C30" s="254"/>
      <c r="D30" s="254"/>
      <c r="E30" s="254"/>
      <c r="F30" s="254"/>
      <c r="G30" s="254"/>
      <c r="H30" s="254"/>
      <c r="I30" s="254"/>
      <c r="J30" s="254"/>
      <c r="K30" s="254"/>
      <c r="L30" s="254"/>
      <c r="M30" s="254"/>
      <c r="N30" s="254"/>
      <c r="O30" s="254"/>
      <c r="P30" s="254"/>
      <c r="Q30" s="254"/>
      <c r="R30" s="255"/>
    </row>
    <row r="31" spans="1:20" ht="27" customHeight="1" x14ac:dyDescent="0.2">
      <c r="A31" s="259">
        <v>25</v>
      </c>
      <c r="B31" s="220" t="s">
        <v>118</v>
      </c>
      <c r="C31" s="220"/>
      <c r="D31" s="220"/>
      <c r="E31" s="220"/>
      <c r="F31" s="220"/>
      <c r="G31" s="220"/>
      <c r="H31" s="220"/>
      <c r="I31" s="220"/>
      <c r="J31" s="220"/>
      <c r="K31" s="220"/>
      <c r="L31" s="220"/>
      <c r="M31" s="220"/>
      <c r="N31" s="220"/>
      <c r="O31" s="220"/>
      <c r="P31" s="220"/>
      <c r="Q31" s="220"/>
      <c r="R31" s="220"/>
    </row>
    <row r="32" spans="1:20" ht="60" customHeight="1" thickBot="1" x14ac:dyDescent="0.25">
      <c r="A32" s="260"/>
      <c r="B32" s="221"/>
      <c r="C32" s="221"/>
      <c r="D32" s="221"/>
      <c r="E32" s="221"/>
      <c r="F32" s="221"/>
      <c r="G32" s="221"/>
      <c r="H32" s="221"/>
      <c r="I32" s="221"/>
      <c r="J32" s="221"/>
      <c r="K32" s="221"/>
      <c r="L32" s="221"/>
      <c r="M32" s="221"/>
      <c r="N32" s="221"/>
      <c r="O32" s="221"/>
      <c r="P32" s="221"/>
      <c r="Q32" s="221"/>
      <c r="R32" s="221"/>
    </row>
    <row r="33" spans="1:18" ht="27" customHeight="1" x14ac:dyDescent="0.2">
      <c r="A33" s="261">
        <v>26</v>
      </c>
      <c r="B33" s="220" t="s">
        <v>119</v>
      </c>
      <c r="C33" s="220"/>
      <c r="D33" s="220"/>
      <c r="E33" s="220"/>
      <c r="F33" s="220"/>
      <c r="G33" s="220"/>
      <c r="H33" s="220"/>
      <c r="I33" s="220"/>
      <c r="J33" s="220"/>
      <c r="K33" s="220"/>
      <c r="L33" s="220"/>
      <c r="M33" s="220"/>
      <c r="N33" s="220"/>
      <c r="O33" s="220"/>
      <c r="P33" s="220"/>
      <c r="Q33" s="220"/>
      <c r="R33" s="220"/>
    </row>
    <row r="34" spans="1:18" ht="60" customHeight="1" thickBot="1" x14ac:dyDescent="0.25">
      <c r="A34" s="260"/>
      <c r="B34" s="221"/>
      <c r="C34" s="221"/>
      <c r="D34" s="221"/>
      <c r="E34" s="221"/>
      <c r="F34" s="221"/>
      <c r="G34" s="221"/>
      <c r="H34" s="221"/>
      <c r="I34" s="221"/>
      <c r="J34" s="221"/>
      <c r="K34" s="221"/>
      <c r="L34" s="221"/>
      <c r="M34" s="221"/>
      <c r="N34" s="221"/>
      <c r="O34" s="221"/>
      <c r="P34" s="221"/>
      <c r="Q34" s="221"/>
      <c r="R34" s="221"/>
    </row>
    <row r="35" spans="1:18" ht="27" customHeight="1" x14ac:dyDescent="0.2">
      <c r="A35" s="261">
        <v>27</v>
      </c>
      <c r="B35" s="220" t="s">
        <v>120</v>
      </c>
      <c r="C35" s="220"/>
      <c r="D35" s="220"/>
      <c r="E35" s="220"/>
      <c r="F35" s="220"/>
      <c r="G35" s="220"/>
      <c r="H35" s="220"/>
      <c r="I35" s="220"/>
      <c r="J35" s="220"/>
      <c r="K35" s="220"/>
      <c r="L35" s="220"/>
      <c r="M35" s="220"/>
      <c r="N35" s="220"/>
      <c r="O35" s="220"/>
      <c r="P35" s="220"/>
      <c r="Q35" s="220"/>
      <c r="R35" s="220"/>
    </row>
    <row r="36" spans="1:18" ht="60" customHeight="1" thickBot="1" x14ac:dyDescent="0.25">
      <c r="A36" s="260"/>
      <c r="B36" s="221"/>
      <c r="C36" s="221"/>
      <c r="D36" s="221"/>
      <c r="E36" s="221"/>
      <c r="F36" s="221"/>
      <c r="G36" s="221"/>
      <c r="H36" s="221"/>
      <c r="I36" s="221"/>
      <c r="J36" s="221"/>
      <c r="K36" s="221"/>
      <c r="L36" s="221"/>
      <c r="M36" s="221"/>
      <c r="N36" s="221"/>
      <c r="O36" s="221"/>
      <c r="P36" s="221"/>
      <c r="Q36" s="221"/>
      <c r="R36" s="221"/>
    </row>
    <row r="37" spans="1:18" ht="27" customHeight="1" x14ac:dyDescent="0.2">
      <c r="A37" s="261">
        <v>28</v>
      </c>
      <c r="B37" s="220" t="s">
        <v>121</v>
      </c>
      <c r="C37" s="220"/>
      <c r="D37" s="220"/>
      <c r="E37" s="220"/>
      <c r="F37" s="220"/>
      <c r="G37" s="220"/>
      <c r="H37" s="220"/>
      <c r="I37" s="220"/>
      <c r="J37" s="220"/>
      <c r="K37" s="220"/>
      <c r="L37" s="220"/>
      <c r="M37" s="220"/>
      <c r="N37" s="220"/>
      <c r="O37" s="220"/>
      <c r="P37" s="220"/>
      <c r="Q37" s="220"/>
      <c r="R37" s="220"/>
    </row>
    <row r="38" spans="1:18" ht="60" customHeight="1" thickBot="1" x14ac:dyDescent="0.25">
      <c r="A38" s="260"/>
      <c r="B38" s="221"/>
      <c r="C38" s="221"/>
      <c r="D38" s="221"/>
      <c r="E38" s="221"/>
      <c r="F38" s="221"/>
      <c r="G38" s="221"/>
      <c r="H38" s="221"/>
      <c r="I38" s="221"/>
      <c r="J38" s="221"/>
      <c r="K38" s="221"/>
      <c r="L38" s="221"/>
      <c r="M38" s="221"/>
      <c r="N38" s="221"/>
      <c r="O38" s="221"/>
      <c r="P38" s="221"/>
      <c r="Q38" s="221"/>
      <c r="R38" s="221"/>
    </row>
    <row r="39" spans="1:18" ht="27" customHeight="1" x14ac:dyDescent="0.2">
      <c r="A39" s="261">
        <v>29</v>
      </c>
      <c r="B39" s="220" t="s">
        <v>117</v>
      </c>
      <c r="C39" s="220"/>
      <c r="D39" s="220"/>
      <c r="E39" s="220"/>
      <c r="F39" s="220"/>
      <c r="G39" s="220"/>
      <c r="H39" s="220"/>
      <c r="I39" s="220"/>
      <c r="J39" s="220"/>
      <c r="K39" s="220"/>
      <c r="L39" s="220"/>
      <c r="M39" s="220"/>
      <c r="N39" s="220"/>
      <c r="O39" s="220"/>
      <c r="P39" s="220"/>
      <c r="Q39" s="220"/>
      <c r="R39" s="220"/>
    </row>
    <row r="40" spans="1:18" ht="60" customHeight="1" thickBot="1" x14ac:dyDescent="0.25">
      <c r="A40" s="264"/>
      <c r="B40" s="221"/>
      <c r="C40" s="221"/>
      <c r="D40" s="221"/>
      <c r="E40" s="221"/>
      <c r="F40" s="221"/>
      <c r="G40" s="221"/>
      <c r="H40" s="221"/>
      <c r="I40" s="221"/>
      <c r="J40" s="221"/>
      <c r="K40" s="221"/>
      <c r="L40" s="221"/>
      <c r="M40" s="221"/>
      <c r="N40" s="221"/>
      <c r="O40" s="221"/>
      <c r="P40" s="221"/>
      <c r="Q40" s="221"/>
      <c r="R40" s="221"/>
    </row>
    <row r="41" spans="1:18" ht="20" customHeight="1" thickBot="1" x14ac:dyDescent="0.25">
      <c r="B41"/>
      <c r="J41" s="159"/>
      <c r="K41" s="160"/>
      <c r="L41" s="265" t="s">
        <v>76</v>
      </c>
      <c r="M41" s="266"/>
      <c r="N41" s="266"/>
      <c r="O41" s="267"/>
      <c r="P41" s="235">
        <v>0</v>
      </c>
      <c r="Q41" s="236"/>
      <c r="R41" s="161" t="s">
        <v>342</v>
      </c>
    </row>
    <row r="42" spans="1:18" ht="20" customHeight="1" thickBot="1" x14ac:dyDescent="0.25">
      <c r="B42"/>
      <c r="J42" s="159" t="s">
        <v>341</v>
      </c>
      <c r="K42" s="160"/>
      <c r="L42" s="265" t="s">
        <v>77</v>
      </c>
      <c r="M42" s="266"/>
      <c r="N42" s="266"/>
      <c r="O42" s="267"/>
      <c r="P42" s="235">
        <v>0</v>
      </c>
      <c r="Q42" s="236"/>
      <c r="R42" s="162" t="s">
        <v>342</v>
      </c>
    </row>
    <row r="43" spans="1:18" ht="20" customHeight="1" thickBot="1" x14ac:dyDescent="0.25">
      <c r="B43"/>
      <c r="H43" s="234"/>
      <c r="I43" s="234"/>
      <c r="J43" s="163"/>
      <c r="K43" s="160"/>
      <c r="L43" s="265" t="s">
        <v>340</v>
      </c>
      <c r="M43" s="266"/>
      <c r="N43" s="266"/>
      <c r="O43" s="267"/>
      <c r="P43" s="235">
        <v>0</v>
      </c>
      <c r="Q43" s="236"/>
      <c r="R43" s="162" t="s">
        <v>342</v>
      </c>
    </row>
    <row r="44" spans="1:18" ht="5" customHeight="1" thickBot="1" x14ac:dyDescent="0.25">
      <c r="B44"/>
      <c r="K44" s="45"/>
      <c r="L44" s="48"/>
      <c r="M44" s="48"/>
      <c r="N44" s="48"/>
    </row>
    <row r="45" spans="1:18" ht="25" customHeight="1" thickBot="1" x14ac:dyDescent="0.25">
      <c r="B45" s="58"/>
      <c r="C45" s="58"/>
      <c r="D45" s="58"/>
      <c r="E45" s="58"/>
      <c r="F45" s="262" t="s">
        <v>197</v>
      </c>
      <c r="G45" s="262"/>
      <c r="H45" s="262" t="s">
        <v>84</v>
      </c>
      <c r="I45" s="262"/>
      <c r="J45" s="55"/>
      <c r="K45" s="45"/>
      <c r="L45" s="48"/>
      <c r="M45" s="48"/>
      <c r="N45" s="48"/>
      <c r="O45" s="55"/>
      <c r="P45" s="55"/>
      <c r="Q45" s="55"/>
      <c r="R45" s="55"/>
    </row>
    <row r="46" spans="1:18" ht="25" customHeight="1" thickTop="1" thickBot="1" x14ac:dyDescent="0.25">
      <c r="B46" s="227" t="s">
        <v>196</v>
      </c>
      <c r="C46" s="228"/>
      <c r="D46" s="228"/>
      <c r="E46" s="137"/>
      <c r="F46" s="268">
        <f>AVERAGE(P41:Q43)</f>
        <v>0</v>
      </c>
      <c r="G46" s="269"/>
      <c r="H46" s="270">
        <f>IF(AVERAGE(P41:Q43)&gt;((MIN(P41:Q43)+20)),MIN(P41:Q43)+20,VLOOKUP(F46,'Datos Aux'!$A$15:$C$33,3,TRUE))</f>
        <v>0</v>
      </c>
      <c r="I46" s="271"/>
      <c r="J46" s="138" t="s">
        <v>86</v>
      </c>
      <c r="K46" s="57">
        <f>30/100*H46</f>
        <v>0</v>
      </c>
      <c r="L46" s="222" t="s">
        <v>295</v>
      </c>
      <c r="M46" s="223"/>
      <c r="N46" s="224"/>
      <c r="O46" s="55"/>
      <c r="P46" s="55"/>
      <c r="Q46" s="55"/>
      <c r="R46" s="55"/>
    </row>
    <row r="47" spans="1:18" ht="5" customHeight="1" thickTop="1" x14ac:dyDescent="0.2">
      <c r="B47"/>
      <c r="K47" s="45"/>
      <c r="L47" s="49"/>
      <c r="M47" s="49"/>
      <c r="N47" s="49"/>
      <c r="O47" s="49"/>
    </row>
    <row r="48" spans="1:18" ht="5" customHeight="1" x14ac:dyDescent="0.2">
      <c r="A48" s="50"/>
      <c r="B48" s="51"/>
      <c r="C48" s="51"/>
      <c r="D48" s="51"/>
      <c r="E48" s="51"/>
      <c r="F48" s="51"/>
      <c r="G48" s="51"/>
      <c r="H48" s="51"/>
      <c r="I48" s="51"/>
      <c r="J48" s="51"/>
      <c r="K48" s="52"/>
      <c r="L48" s="53"/>
      <c r="M48" s="53"/>
      <c r="N48" s="53"/>
      <c r="O48" s="53"/>
      <c r="P48" s="51"/>
      <c r="Q48" s="51"/>
      <c r="R48" s="51"/>
    </row>
    <row r="49" spans="1:18" ht="5" customHeight="1" x14ac:dyDescent="0.2">
      <c r="B49"/>
    </row>
    <row r="50" spans="1:18" ht="44.25" customHeight="1" thickBot="1" x14ac:dyDescent="0.25">
      <c r="B50" s="256" t="s">
        <v>122</v>
      </c>
      <c r="C50" s="244"/>
      <c r="D50" s="244"/>
      <c r="E50" s="244"/>
      <c r="F50" s="244"/>
      <c r="G50" s="244"/>
      <c r="H50" s="244"/>
      <c r="I50" s="244"/>
      <c r="J50" s="244"/>
      <c r="K50" s="244"/>
      <c r="L50" s="244"/>
      <c r="M50" s="244"/>
      <c r="N50" s="244"/>
      <c r="O50" s="244"/>
      <c r="P50" s="244"/>
      <c r="Q50" s="244"/>
      <c r="R50" s="245"/>
    </row>
    <row r="51" spans="1:18" ht="15" customHeight="1" x14ac:dyDescent="0.2">
      <c r="B51" s="250" t="s">
        <v>78</v>
      </c>
      <c r="C51" s="251"/>
      <c r="D51" s="251"/>
      <c r="E51" s="251"/>
      <c r="F51" s="251"/>
      <c r="G51" s="251"/>
      <c r="H51" s="251"/>
      <c r="I51" s="251"/>
      <c r="J51" s="251"/>
      <c r="K51" s="251"/>
      <c r="L51" s="251"/>
      <c r="M51" s="251"/>
      <c r="N51" s="251"/>
      <c r="O51" s="251"/>
      <c r="P51" s="251"/>
      <c r="Q51" s="251"/>
      <c r="R51" s="252"/>
    </row>
    <row r="52" spans="1:18" ht="25" customHeight="1" thickBot="1" x14ac:dyDescent="0.25">
      <c r="B52" s="253"/>
      <c r="C52" s="254"/>
      <c r="D52" s="254"/>
      <c r="E52" s="254"/>
      <c r="F52" s="254"/>
      <c r="G52" s="254"/>
      <c r="H52" s="254"/>
      <c r="I52" s="254"/>
      <c r="J52" s="254"/>
      <c r="K52" s="254"/>
      <c r="L52" s="254"/>
      <c r="M52" s="254"/>
      <c r="N52" s="254"/>
      <c r="O52" s="254"/>
      <c r="P52" s="254"/>
      <c r="Q52" s="254"/>
      <c r="R52" s="255"/>
    </row>
    <row r="53" spans="1:18" ht="26.25" customHeight="1" x14ac:dyDescent="0.2">
      <c r="A53" s="237">
        <v>30</v>
      </c>
      <c r="B53" s="220" t="s">
        <v>322</v>
      </c>
      <c r="C53" s="220"/>
      <c r="D53" s="220"/>
      <c r="E53" s="220"/>
      <c r="F53" s="220"/>
      <c r="G53" s="220"/>
      <c r="H53" s="220"/>
      <c r="I53" s="220"/>
      <c r="J53" s="220"/>
      <c r="K53" s="220"/>
      <c r="L53" s="220"/>
      <c r="M53" s="220"/>
      <c r="N53" s="220"/>
      <c r="O53" s="220"/>
      <c r="P53" s="220"/>
      <c r="Q53" s="220"/>
      <c r="R53" s="220"/>
    </row>
    <row r="54" spans="1:18" ht="67.5" customHeight="1" thickBot="1" x14ac:dyDescent="0.25">
      <c r="A54" s="260"/>
      <c r="B54" s="221"/>
      <c r="C54" s="221"/>
      <c r="D54" s="221"/>
      <c r="E54" s="221"/>
      <c r="F54" s="221"/>
      <c r="G54" s="221"/>
      <c r="H54" s="221"/>
      <c r="I54" s="221"/>
      <c r="J54" s="221"/>
      <c r="K54" s="221"/>
      <c r="L54" s="221"/>
      <c r="M54" s="221"/>
      <c r="N54" s="221"/>
      <c r="O54" s="221"/>
      <c r="P54" s="221"/>
      <c r="Q54" s="221"/>
      <c r="R54" s="221"/>
    </row>
    <row r="55" spans="1:18" ht="27" customHeight="1" x14ac:dyDescent="0.2">
      <c r="A55" s="260"/>
      <c r="B55" s="220" t="s">
        <v>323</v>
      </c>
      <c r="C55" s="220"/>
      <c r="D55" s="220"/>
      <c r="E55" s="220"/>
      <c r="F55" s="220"/>
      <c r="G55" s="220"/>
      <c r="H55" s="220"/>
      <c r="I55" s="220"/>
      <c r="J55" s="220"/>
      <c r="K55" s="220"/>
      <c r="L55" s="220"/>
      <c r="M55" s="220"/>
      <c r="N55" s="220"/>
      <c r="O55" s="220"/>
      <c r="P55" s="220"/>
      <c r="Q55" s="220"/>
      <c r="R55" s="220"/>
    </row>
    <row r="56" spans="1:18" ht="67.5" customHeight="1" thickBot="1" x14ac:dyDescent="0.25">
      <c r="A56" s="260"/>
      <c r="B56" s="221"/>
      <c r="C56" s="221"/>
      <c r="D56" s="221"/>
      <c r="E56" s="221"/>
      <c r="F56" s="221"/>
      <c r="G56" s="221"/>
      <c r="H56" s="221"/>
      <c r="I56" s="221"/>
      <c r="J56" s="221"/>
      <c r="K56" s="221"/>
      <c r="L56" s="221"/>
      <c r="M56" s="221"/>
      <c r="N56" s="221"/>
      <c r="O56" s="221"/>
      <c r="P56" s="221"/>
      <c r="Q56" s="221"/>
      <c r="R56" s="221"/>
    </row>
    <row r="57" spans="1:18" ht="38.25" customHeight="1" x14ac:dyDescent="0.2">
      <c r="A57" s="260"/>
      <c r="B57" s="220" t="s">
        <v>324</v>
      </c>
      <c r="C57" s="220"/>
      <c r="D57" s="220"/>
      <c r="E57" s="220"/>
      <c r="F57" s="220"/>
      <c r="G57" s="220"/>
      <c r="H57" s="220"/>
      <c r="I57" s="220"/>
      <c r="J57" s="220"/>
      <c r="K57" s="220"/>
      <c r="L57" s="220"/>
      <c r="M57" s="220"/>
      <c r="N57" s="220"/>
      <c r="O57" s="220"/>
      <c r="P57" s="220"/>
      <c r="Q57" s="220"/>
      <c r="R57" s="220"/>
    </row>
    <row r="58" spans="1:18" ht="67.5" customHeight="1" thickBot="1" x14ac:dyDescent="0.25">
      <c r="A58" s="260"/>
      <c r="B58" s="221"/>
      <c r="C58" s="221"/>
      <c r="D58" s="221"/>
      <c r="E58" s="221"/>
      <c r="F58" s="221"/>
      <c r="G58" s="221"/>
      <c r="H58" s="221"/>
      <c r="I58" s="221"/>
      <c r="J58" s="221"/>
      <c r="K58" s="221"/>
      <c r="L58" s="221"/>
      <c r="M58" s="221"/>
      <c r="N58" s="221"/>
      <c r="O58" s="221"/>
      <c r="P58" s="221"/>
      <c r="Q58" s="221"/>
      <c r="R58" s="221"/>
    </row>
    <row r="59" spans="1:18" ht="28.5" customHeight="1" x14ac:dyDescent="0.2">
      <c r="A59" s="260"/>
      <c r="B59" s="220" t="s">
        <v>325</v>
      </c>
      <c r="C59" s="220"/>
      <c r="D59" s="220"/>
      <c r="E59" s="220"/>
      <c r="F59" s="220"/>
      <c r="G59" s="220"/>
      <c r="H59" s="220"/>
      <c r="I59" s="220"/>
      <c r="J59" s="220"/>
      <c r="K59" s="220"/>
      <c r="L59" s="220"/>
      <c r="M59" s="220"/>
      <c r="N59" s="220"/>
      <c r="O59" s="220"/>
      <c r="P59" s="220"/>
      <c r="Q59" s="220"/>
      <c r="R59" s="220"/>
    </row>
    <row r="60" spans="1:18" ht="67.5" customHeight="1" thickBot="1" x14ac:dyDescent="0.25">
      <c r="A60" s="260"/>
      <c r="B60" s="221"/>
      <c r="C60" s="221"/>
      <c r="D60" s="221"/>
      <c r="E60" s="221"/>
      <c r="F60" s="221"/>
      <c r="G60" s="221"/>
      <c r="H60" s="221"/>
      <c r="I60" s="221"/>
      <c r="J60" s="221"/>
      <c r="K60" s="221"/>
      <c r="L60" s="221"/>
      <c r="M60" s="221"/>
      <c r="N60" s="221"/>
      <c r="O60" s="221"/>
      <c r="P60" s="221"/>
      <c r="Q60" s="221"/>
      <c r="R60" s="221"/>
    </row>
    <row r="61" spans="1:18" ht="29.25" customHeight="1" x14ac:dyDescent="0.2">
      <c r="A61" s="260"/>
      <c r="B61" s="220" t="s">
        <v>326</v>
      </c>
      <c r="C61" s="220"/>
      <c r="D61" s="220"/>
      <c r="E61" s="220"/>
      <c r="F61" s="220"/>
      <c r="G61" s="220"/>
      <c r="H61" s="220"/>
      <c r="I61" s="220"/>
      <c r="J61" s="220"/>
      <c r="K61" s="220"/>
      <c r="L61" s="220"/>
      <c r="M61" s="220"/>
      <c r="N61" s="220"/>
      <c r="O61" s="220"/>
      <c r="P61" s="220"/>
      <c r="Q61" s="220"/>
      <c r="R61" s="220"/>
    </row>
    <row r="62" spans="1:18" ht="67.5" customHeight="1" thickBot="1" x14ac:dyDescent="0.25">
      <c r="A62" s="239"/>
      <c r="B62" s="221"/>
      <c r="C62" s="221"/>
      <c r="D62" s="221"/>
      <c r="E62" s="221"/>
      <c r="F62" s="221"/>
      <c r="G62" s="221"/>
      <c r="H62" s="221"/>
      <c r="I62" s="221"/>
      <c r="J62" s="221"/>
      <c r="K62" s="221"/>
      <c r="L62" s="221"/>
      <c r="M62" s="221"/>
      <c r="N62" s="221"/>
      <c r="O62" s="221"/>
      <c r="P62" s="221"/>
      <c r="Q62" s="221"/>
      <c r="R62" s="221"/>
    </row>
    <row r="63" spans="1:18" ht="27" customHeight="1" x14ac:dyDescent="0.2">
      <c r="A63" s="239">
        <v>31</v>
      </c>
      <c r="B63" s="220" t="s">
        <v>123</v>
      </c>
      <c r="C63" s="220"/>
      <c r="D63" s="220"/>
      <c r="E63" s="220"/>
      <c r="F63" s="220"/>
      <c r="G63" s="220"/>
      <c r="H63" s="220"/>
      <c r="I63" s="220"/>
      <c r="J63" s="220"/>
      <c r="K63" s="220"/>
      <c r="L63" s="220"/>
      <c r="M63" s="220"/>
      <c r="N63" s="220"/>
      <c r="O63" s="220"/>
      <c r="P63" s="220"/>
      <c r="Q63" s="220"/>
      <c r="R63" s="220"/>
    </row>
    <row r="64" spans="1:18" ht="60" customHeight="1" thickBot="1" x14ac:dyDescent="0.25">
      <c r="A64" s="239"/>
      <c r="B64" s="221"/>
      <c r="C64" s="221"/>
      <c r="D64" s="221"/>
      <c r="E64" s="221"/>
      <c r="F64" s="221"/>
      <c r="G64" s="221"/>
      <c r="H64" s="221"/>
      <c r="I64" s="221"/>
      <c r="J64" s="221"/>
      <c r="K64" s="221"/>
      <c r="L64" s="221"/>
      <c r="M64" s="221"/>
      <c r="N64" s="221"/>
      <c r="O64" s="221"/>
      <c r="P64" s="221"/>
      <c r="Q64" s="221"/>
      <c r="R64" s="221"/>
    </row>
    <row r="65" spans="1:18" ht="27" customHeight="1" x14ac:dyDescent="0.2">
      <c r="A65" s="239">
        <v>32</v>
      </c>
      <c r="B65" s="220" t="s">
        <v>124</v>
      </c>
      <c r="C65" s="220"/>
      <c r="D65" s="220"/>
      <c r="E65" s="220"/>
      <c r="F65" s="220"/>
      <c r="G65" s="220"/>
      <c r="H65" s="220"/>
      <c r="I65" s="220"/>
      <c r="J65" s="220"/>
      <c r="K65" s="220"/>
      <c r="L65" s="220"/>
      <c r="M65" s="220"/>
      <c r="N65" s="220"/>
      <c r="O65" s="220"/>
      <c r="P65" s="220"/>
      <c r="Q65" s="220"/>
      <c r="R65" s="220"/>
    </row>
    <row r="66" spans="1:18" ht="60" customHeight="1" thickBot="1" x14ac:dyDescent="0.25">
      <c r="A66" s="238"/>
      <c r="B66" s="221"/>
      <c r="C66" s="221"/>
      <c r="D66" s="221"/>
      <c r="E66" s="221"/>
      <c r="F66" s="221"/>
      <c r="G66" s="221"/>
      <c r="H66" s="221"/>
      <c r="I66" s="221"/>
      <c r="J66" s="221"/>
      <c r="K66" s="221"/>
      <c r="L66" s="221"/>
      <c r="M66" s="221"/>
      <c r="N66" s="221"/>
      <c r="O66" s="221"/>
      <c r="P66" s="221"/>
      <c r="Q66" s="221"/>
      <c r="R66" s="221"/>
    </row>
    <row r="67" spans="1:18" ht="20" customHeight="1" thickBot="1" x14ac:dyDescent="0.25">
      <c r="B67"/>
      <c r="J67" s="159"/>
      <c r="K67" s="160"/>
      <c r="L67" s="265" t="s">
        <v>76</v>
      </c>
      <c r="M67" s="266"/>
      <c r="N67" s="266"/>
      <c r="O67" s="267"/>
      <c r="P67" s="235">
        <v>0</v>
      </c>
      <c r="Q67" s="236"/>
      <c r="R67" s="161" t="s">
        <v>342</v>
      </c>
    </row>
    <row r="68" spans="1:18" ht="20" customHeight="1" thickBot="1" x14ac:dyDescent="0.25">
      <c r="B68"/>
      <c r="J68" s="159" t="s">
        <v>341</v>
      </c>
      <c r="K68" s="160"/>
      <c r="L68" s="265" t="s">
        <v>77</v>
      </c>
      <c r="M68" s="266"/>
      <c r="N68" s="266"/>
      <c r="O68" s="267"/>
      <c r="P68" s="235">
        <v>0</v>
      </c>
      <c r="Q68" s="236"/>
      <c r="R68" s="162" t="s">
        <v>342</v>
      </c>
    </row>
    <row r="69" spans="1:18" ht="20" customHeight="1" thickBot="1" x14ac:dyDescent="0.25">
      <c r="B69"/>
      <c r="H69" s="234"/>
      <c r="I69" s="234"/>
      <c r="J69" s="163"/>
      <c r="K69" s="160"/>
      <c r="L69" s="265" t="s">
        <v>340</v>
      </c>
      <c r="M69" s="266"/>
      <c r="N69" s="266"/>
      <c r="O69" s="267"/>
      <c r="P69" s="235">
        <v>0</v>
      </c>
      <c r="Q69" s="236"/>
      <c r="R69" s="162" t="s">
        <v>342</v>
      </c>
    </row>
    <row r="70" spans="1:18" ht="5" customHeight="1" thickBot="1" x14ac:dyDescent="0.25">
      <c r="B70"/>
      <c r="K70" s="45"/>
      <c r="L70" s="48"/>
      <c r="M70" s="48"/>
      <c r="N70" s="48"/>
    </row>
    <row r="71" spans="1:18" ht="25" customHeight="1" thickBot="1" x14ac:dyDescent="0.25">
      <c r="B71" s="58"/>
      <c r="C71" s="58"/>
      <c r="D71" s="58"/>
      <c r="E71" s="58"/>
      <c r="F71" s="262" t="s">
        <v>197</v>
      </c>
      <c r="G71" s="262"/>
      <c r="H71" s="262" t="s">
        <v>84</v>
      </c>
      <c r="I71" s="262"/>
      <c r="J71" s="55"/>
      <c r="K71" s="45"/>
      <c r="L71" s="48"/>
      <c r="M71" s="48"/>
      <c r="N71" s="48"/>
      <c r="O71" s="55"/>
      <c r="P71" s="55"/>
      <c r="Q71" s="55"/>
      <c r="R71" s="55"/>
    </row>
    <row r="72" spans="1:18" ht="25" customHeight="1" thickTop="1" thickBot="1" x14ac:dyDescent="0.25">
      <c r="B72" s="227" t="s">
        <v>196</v>
      </c>
      <c r="C72" s="228"/>
      <c r="D72" s="228"/>
      <c r="E72" s="137"/>
      <c r="F72" s="268">
        <f>AVERAGE(P67:Q69)</f>
        <v>0</v>
      </c>
      <c r="G72" s="269"/>
      <c r="H72" s="270">
        <f>IF(AVERAGE(P67:Q69)&gt;((MIN(P67:Q69)+20)),MIN(P67:Q69)+20,VLOOKUP(F72,'Datos Aux'!$A$15:$C$33,3,TRUE))</f>
        <v>0</v>
      </c>
      <c r="I72" s="271"/>
      <c r="J72" s="138" t="s">
        <v>86</v>
      </c>
      <c r="K72" s="57">
        <f>35/100*H72</f>
        <v>0</v>
      </c>
      <c r="L72" s="222" t="s">
        <v>296</v>
      </c>
      <c r="M72" s="223"/>
      <c r="N72" s="224"/>
      <c r="O72" s="55"/>
      <c r="P72" s="55"/>
      <c r="Q72" s="55"/>
      <c r="R72" s="55"/>
    </row>
    <row r="73" spans="1:18" ht="5" customHeight="1" thickTop="1" x14ac:dyDescent="0.2">
      <c r="B73"/>
      <c r="K73" s="45"/>
      <c r="L73" s="49"/>
      <c r="M73" s="49"/>
      <c r="N73" s="49"/>
      <c r="O73" s="49"/>
    </row>
    <row r="74" spans="1:18" ht="5" customHeight="1" x14ac:dyDescent="0.2">
      <c r="A74" s="50"/>
      <c r="B74" s="51"/>
      <c r="C74" s="51"/>
      <c r="D74" s="51"/>
      <c r="E74" s="51"/>
      <c r="F74" s="51"/>
      <c r="G74" s="51"/>
      <c r="H74" s="51"/>
      <c r="I74" s="51"/>
      <c r="J74" s="51"/>
      <c r="K74" s="52"/>
      <c r="L74" s="53"/>
      <c r="M74" s="53"/>
      <c r="N74" s="53"/>
      <c r="O74" s="53"/>
      <c r="P74" s="51"/>
      <c r="Q74" s="51"/>
      <c r="R74" s="51"/>
    </row>
    <row r="75" spans="1:18" ht="5" customHeight="1" x14ac:dyDescent="0.2">
      <c r="B75"/>
    </row>
    <row r="76" spans="1:18" ht="16" thickBot="1" x14ac:dyDescent="0.25">
      <c r="B76"/>
    </row>
    <row r="77" spans="1:18" ht="18" thickTop="1" thickBot="1" x14ac:dyDescent="0.25">
      <c r="B77" s="205" t="s">
        <v>293</v>
      </c>
      <c r="C77" s="206"/>
      <c r="D77" s="206"/>
      <c r="E77" s="206"/>
      <c r="F77" s="207"/>
      <c r="G77" s="57">
        <f>K24</f>
        <v>0</v>
      </c>
      <c r="H77" s="139" t="s">
        <v>292</v>
      </c>
      <c r="I77" s="3"/>
      <c r="K77" s="208" t="s">
        <v>294</v>
      </c>
      <c r="L77" s="208"/>
      <c r="M77" s="208"/>
      <c r="N77" s="208"/>
      <c r="O77" s="208"/>
      <c r="P77" s="208"/>
      <c r="Q77" s="211">
        <f>G77+G79+G81</f>
        <v>0</v>
      </c>
      <c r="R77" s="211"/>
    </row>
    <row r="78" spans="1:18" ht="20" customHeight="1" thickTop="1" thickBot="1" x14ac:dyDescent="0.25">
      <c r="B78"/>
      <c r="K78" s="209"/>
      <c r="L78" s="209"/>
      <c r="M78" s="209"/>
      <c r="N78" s="209"/>
      <c r="O78" s="209"/>
      <c r="P78" s="209"/>
      <c r="Q78" s="212"/>
      <c r="R78" s="212"/>
    </row>
    <row r="79" spans="1:18" ht="18" thickTop="1" thickBot="1" x14ac:dyDescent="0.25">
      <c r="B79" s="205" t="s">
        <v>295</v>
      </c>
      <c r="C79" s="206"/>
      <c r="D79" s="206"/>
      <c r="E79" s="206"/>
      <c r="F79" s="207"/>
      <c r="G79" s="57">
        <f>K46</f>
        <v>0</v>
      </c>
      <c r="H79" s="139" t="s">
        <v>292</v>
      </c>
      <c r="K79" s="210"/>
      <c r="L79" s="210"/>
      <c r="M79" s="210"/>
      <c r="N79" s="210"/>
      <c r="O79" s="210"/>
      <c r="P79" s="210"/>
      <c r="Q79" s="213"/>
      <c r="R79" s="213"/>
    </row>
    <row r="80" spans="1:18" ht="20" customHeight="1" thickTop="1" thickBot="1" x14ac:dyDescent="0.25">
      <c r="B80"/>
    </row>
    <row r="81" spans="2:8" ht="18" thickTop="1" thickBot="1" x14ac:dyDescent="0.25">
      <c r="B81" s="205" t="s">
        <v>296</v>
      </c>
      <c r="C81" s="206"/>
      <c r="D81" s="206"/>
      <c r="E81" s="206"/>
      <c r="F81" s="207"/>
      <c r="G81" s="57">
        <f>K72</f>
        <v>0</v>
      </c>
      <c r="H81" s="139" t="s">
        <v>292</v>
      </c>
    </row>
    <row r="82" spans="2:8" ht="16" thickTop="1" x14ac:dyDescent="0.2">
      <c r="B82"/>
    </row>
    <row r="83" spans="2:8" x14ac:dyDescent="0.2">
      <c r="B83" s="39"/>
      <c r="C83" s="64"/>
      <c r="D83" s="64"/>
      <c r="E83" s="64"/>
      <c r="F83" s="64"/>
      <c r="G83" s="64"/>
      <c r="H83" s="64"/>
    </row>
    <row r="84" spans="2:8" x14ac:dyDescent="0.2">
      <c r="B84" s="39"/>
      <c r="C84" s="64"/>
      <c r="D84" s="64"/>
      <c r="E84" s="64"/>
      <c r="F84" s="64"/>
      <c r="G84" s="64"/>
      <c r="H84" s="64"/>
    </row>
    <row r="85" spans="2:8" x14ac:dyDescent="0.2">
      <c r="B85" s="39"/>
      <c r="C85" s="64"/>
      <c r="D85" s="64"/>
      <c r="E85" s="64"/>
      <c r="F85" s="64"/>
      <c r="G85" s="64"/>
      <c r="H85" s="64"/>
    </row>
    <row r="86" spans="2:8" x14ac:dyDescent="0.2">
      <c r="B86" s="39"/>
      <c r="C86" s="64"/>
      <c r="D86" s="64"/>
      <c r="E86" s="64"/>
      <c r="F86" s="64"/>
      <c r="G86" s="64"/>
      <c r="H86" s="64"/>
    </row>
  </sheetData>
  <mergeCells count="102">
    <mergeCell ref="L42:O42"/>
    <mergeCell ref="P42:Q42"/>
    <mergeCell ref="L68:O68"/>
    <mergeCell ref="P68:Q68"/>
    <mergeCell ref="A39:A40"/>
    <mergeCell ref="A53:A62"/>
    <mergeCell ref="A63:A64"/>
    <mergeCell ref="A65:A66"/>
    <mergeCell ref="L41:O41"/>
    <mergeCell ref="B50:R50"/>
    <mergeCell ref="P41:Q41"/>
    <mergeCell ref="H43:I43"/>
    <mergeCell ref="L43:O43"/>
    <mergeCell ref="P43:Q43"/>
    <mergeCell ref="F45:G45"/>
    <mergeCell ref="H45:I45"/>
    <mergeCell ref="B46:D46"/>
    <mergeCell ref="F46:G46"/>
    <mergeCell ref="H46:I46"/>
    <mergeCell ref="L46:N46"/>
    <mergeCell ref="A37:A38"/>
    <mergeCell ref="A9:A10"/>
    <mergeCell ref="A11:A12"/>
    <mergeCell ref="A13:A14"/>
    <mergeCell ref="A15:A16"/>
    <mergeCell ref="A17:A18"/>
    <mergeCell ref="B17:R17"/>
    <mergeCell ref="B18:R18"/>
    <mergeCell ref="A31:A32"/>
    <mergeCell ref="A33:A34"/>
    <mergeCell ref="A35:A36"/>
    <mergeCell ref="B28:R28"/>
    <mergeCell ref="L20:O20"/>
    <mergeCell ref="P20:Q20"/>
    <mergeCell ref="B15:R15"/>
    <mergeCell ref="B16:R16"/>
    <mergeCell ref="B11:R11"/>
    <mergeCell ref="B12:R12"/>
    <mergeCell ref="B1:R1"/>
    <mergeCell ref="N2:O2"/>
    <mergeCell ref="P2:Q2"/>
    <mergeCell ref="B3:Q3"/>
    <mergeCell ref="B4:R4"/>
    <mergeCell ref="F72:G72"/>
    <mergeCell ref="H72:I72"/>
    <mergeCell ref="B6:R6"/>
    <mergeCell ref="F23:G23"/>
    <mergeCell ref="H23:I23"/>
    <mergeCell ref="B24:D24"/>
    <mergeCell ref="F24:G24"/>
    <mergeCell ref="H24:I24"/>
    <mergeCell ref="L24:N24"/>
    <mergeCell ref="L19:O19"/>
    <mergeCell ref="P19:Q19"/>
    <mergeCell ref="H21:I21"/>
    <mergeCell ref="L21:O21"/>
    <mergeCell ref="P21:Q21"/>
    <mergeCell ref="B13:R13"/>
    <mergeCell ref="B14:R14"/>
    <mergeCell ref="B7:R8"/>
    <mergeCell ref="B9:R9"/>
    <mergeCell ref="B10:R10"/>
    <mergeCell ref="B77:F77"/>
    <mergeCell ref="K77:P79"/>
    <mergeCell ref="Q77:R79"/>
    <mergeCell ref="B79:F79"/>
    <mergeCell ref="B64:R64"/>
    <mergeCell ref="P67:Q67"/>
    <mergeCell ref="H69:I69"/>
    <mergeCell ref="L69:O69"/>
    <mergeCell ref="P69:Q69"/>
    <mergeCell ref="B65:R65"/>
    <mergeCell ref="B66:R66"/>
    <mergeCell ref="L72:N72"/>
    <mergeCell ref="L67:O67"/>
    <mergeCell ref="F71:G71"/>
    <mergeCell ref="H71:I71"/>
    <mergeCell ref="B72:D72"/>
    <mergeCell ref="B81:F81"/>
    <mergeCell ref="B29:R30"/>
    <mergeCell ref="B31:R31"/>
    <mergeCell ref="B32:R32"/>
    <mergeCell ref="B33:R33"/>
    <mergeCell ref="B34:R34"/>
    <mergeCell ref="B35:R35"/>
    <mergeCell ref="B36:R36"/>
    <mergeCell ref="B37:R37"/>
    <mergeCell ref="B38:R38"/>
    <mergeCell ref="B39:R39"/>
    <mergeCell ref="B40:R40"/>
    <mergeCell ref="B51:R52"/>
    <mergeCell ref="B53:R53"/>
    <mergeCell ref="B62:R62"/>
    <mergeCell ref="B63:R63"/>
    <mergeCell ref="B54:R54"/>
    <mergeCell ref="B55:R55"/>
    <mergeCell ref="B57:R57"/>
    <mergeCell ref="B59:R59"/>
    <mergeCell ref="B61:R61"/>
    <mergeCell ref="B60:R60"/>
    <mergeCell ref="B58:R58"/>
    <mergeCell ref="B56:R56"/>
  </mergeCells>
  <conditionalFormatting sqref="H24">
    <cfRule type="cellIs" dxfId="149" priority="50" operator="between">
      <formula>0</formula>
      <formula>14.9</formula>
    </cfRule>
    <cfRule type="cellIs" dxfId="148" priority="49" operator="between">
      <formula>15</formula>
      <formula>39.9</formula>
    </cfRule>
    <cfRule type="cellIs" dxfId="147" priority="48" operator="between">
      <formula>40</formula>
      <formula>60</formula>
    </cfRule>
    <cfRule type="cellIs" dxfId="146" priority="47" operator="between">
      <formula>60.1</formula>
      <formula>80</formula>
    </cfRule>
    <cfRule type="cellIs" dxfId="145" priority="46" operator="between">
      <formula>80.1</formula>
      <formula>100</formula>
    </cfRule>
  </conditionalFormatting>
  <conditionalFormatting sqref="H46">
    <cfRule type="cellIs" dxfId="144" priority="45" operator="between">
      <formula>0</formula>
      <formula>14.9</formula>
    </cfRule>
    <cfRule type="cellIs" dxfId="143" priority="44" operator="between">
      <formula>15</formula>
      <formula>39.9</formula>
    </cfRule>
    <cfRule type="cellIs" dxfId="142" priority="43" operator="between">
      <formula>40</formula>
      <formula>60</formula>
    </cfRule>
    <cfRule type="cellIs" dxfId="141" priority="42" operator="between">
      <formula>60.1</formula>
      <formula>80</formula>
    </cfRule>
    <cfRule type="cellIs" dxfId="140" priority="41" operator="between">
      <formula>80.1</formula>
      <formula>100</formula>
    </cfRule>
  </conditionalFormatting>
  <conditionalFormatting sqref="H72">
    <cfRule type="cellIs" dxfId="139" priority="31" operator="between">
      <formula>80.1</formula>
      <formula>100</formula>
    </cfRule>
    <cfRule type="cellIs" dxfId="138" priority="32" operator="between">
      <formula>60.1</formula>
      <formula>80</formula>
    </cfRule>
    <cfRule type="cellIs" dxfId="137" priority="33" operator="between">
      <formula>40</formula>
      <formula>60</formula>
    </cfRule>
    <cfRule type="cellIs" dxfId="136" priority="34" operator="between">
      <formula>15</formula>
      <formula>39.9</formula>
    </cfRule>
    <cfRule type="cellIs" dxfId="135" priority="35" operator="between">
      <formula>0</formula>
      <formula>14.9</formula>
    </cfRule>
  </conditionalFormatting>
  <conditionalFormatting sqref="P19:Q21">
    <cfRule type="cellIs" dxfId="134" priority="22" operator="between">
      <formula>60.1</formula>
      <formula>80</formula>
    </cfRule>
    <cfRule type="cellIs" dxfId="133" priority="23" operator="between">
      <formula>40</formula>
      <formula>60</formula>
    </cfRule>
    <cfRule type="cellIs" dxfId="132" priority="24" operator="between">
      <formula>20</formula>
      <formula>39.9</formula>
    </cfRule>
    <cfRule type="cellIs" dxfId="131" priority="25" operator="between">
      <formula>0</formula>
      <formula>19.9</formula>
    </cfRule>
    <cfRule type="cellIs" dxfId="130" priority="21" operator="between">
      <formula>80.1</formula>
      <formula>100</formula>
    </cfRule>
  </conditionalFormatting>
  <conditionalFormatting sqref="P41:Q43">
    <cfRule type="cellIs" dxfId="129" priority="15" operator="between">
      <formula>0</formula>
      <formula>19.9</formula>
    </cfRule>
    <cfRule type="cellIs" dxfId="128" priority="14" operator="between">
      <formula>20</formula>
      <formula>39.9</formula>
    </cfRule>
    <cfRule type="cellIs" dxfId="127" priority="13" operator="between">
      <formula>40</formula>
      <formula>60</formula>
    </cfRule>
    <cfRule type="cellIs" dxfId="126" priority="12" operator="between">
      <formula>60.1</formula>
      <formula>80</formula>
    </cfRule>
    <cfRule type="cellIs" dxfId="125" priority="11" operator="between">
      <formula>80.1</formula>
      <formula>100</formula>
    </cfRule>
  </conditionalFormatting>
  <conditionalFormatting sqref="P67:Q69">
    <cfRule type="cellIs" dxfId="124" priority="5" operator="between">
      <formula>0</formula>
      <formula>19.9</formula>
    </cfRule>
    <cfRule type="cellIs" dxfId="123" priority="4" operator="between">
      <formula>20</formula>
      <formula>39.9</formula>
    </cfRule>
    <cfRule type="cellIs" dxfId="122" priority="3" operator="between">
      <formula>40</formula>
      <formula>60</formula>
    </cfRule>
    <cfRule type="cellIs" dxfId="121" priority="2" operator="between">
      <formula>60.1</formula>
      <formula>80</formula>
    </cfRule>
    <cfRule type="cellIs" dxfId="120" priority="1" operator="between">
      <formula>80.1</formula>
      <formula>100</formula>
    </cfRule>
  </conditionalFormatting>
  <dataValidations count="2">
    <dataValidation allowBlank="1" showInputMessage="1" showErrorMessage="1" promptTitle="Aclaración" prompt="En ningún caso el valor final asignado al factor superará en 20 puntos porcentuales más el atributo peor evaluado." sqref="H24:I24 H46:I46 H72:I72" xr:uid="{F5163DA7-5F72-4030-B5CF-A36F80B329D0}"/>
    <dataValidation type="textLength" operator="lessThan" allowBlank="1" showInputMessage="1" showErrorMessage="1" errorTitle="Supero caracteres" error="Ha superado el máximo de caracteres permitidos" promptTitle="Máximo caracteres" prompt="2000 caracteres como máximo" sqref="B64 B10 B12 B14 B16 B18 B62 B66 B60 B58 B56 B54" xr:uid="{DAE9BE60-9FB2-41C7-8F84-297A2CE27601}">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olo se permiten valores de la lista desplegable" promptTitle="Asiganción" prompt="Seleccione un porcentaje de asiganción para este atributo" xr:uid="{73BAF85C-9D93-4823-86A4-8B6EA67B8AFB}">
          <x14:formula1>
            <xm:f>'Datos Aux'!$B$10:$T$10</xm:f>
          </x14:formula1>
          <xm:sqref>P19:Q21 P41:Q43 P67:Q69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A2C6-32AF-44E5-AAAF-177CBCF151D4}">
  <dimension ref="A1:S90"/>
  <sheetViews>
    <sheetView topLeftCell="A68" zoomScaleNormal="100" workbookViewId="0">
      <selection activeCell="P73" sqref="P73:Q73"/>
    </sheetView>
  </sheetViews>
  <sheetFormatPr baseColWidth="10" defaultColWidth="11.5" defaultRowHeight="15" x14ac:dyDescent="0.2"/>
  <cols>
    <col min="1" max="1" width="3.33203125" style="28" customWidth="1"/>
    <col min="2" max="2" width="7.6640625" style="1" customWidth="1"/>
    <col min="3" max="17" width="7.6640625" style="5" customWidth="1"/>
    <col min="18" max="23" width="8.6640625" style="5" customWidth="1"/>
    <col min="24" max="16384" width="11.5" style="5"/>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2">
      <c r="B2" s="164" t="s">
        <v>72</v>
      </c>
      <c r="C2" s="165">
        <v>3</v>
      </c>
      <c r="D2" s="166"/>
      <c r="E2" s="166"/>
      <c r="F2" s="166"/>
      <c r="G2" s="166"/>
      <c r="H2" s="166"/>
      <c r="I2" s="166"/>
      <c r="J2" s="166"/>
      <c r="K2" s="166"/>
      <c r="L2" s="166"/>
      <c r="M2" s="166" t="s">
        <v>73</v>
      </c>
      <c r="N2" s="277">
        <f ca="1">TODAY()</f>
        <v>45673</v>
      </c>
      <c r="O2" s="278"/>
      <c r="P2" s="278"/>
      <c r="Q2" s="278"/>
      <c r="R2" s="167"/>
    </row>
    <row r="3" spans="1:18" ht="5" customHeight="1" x14ac:dyDescent="0.2">
      <c r="B3" s="42"/>
      <c r="R3" s="168"/>
    </row>
    <row r="4" spans="1:18" ht="33" customHeight="1" x14ac:dyDescent="0.2">
      <c r="A4" s="169"/>
      <c r="B4" s="279" t="s">
        <v>151</v>
      </c>
      <c r="C4" s="280"/>
      <c r="D4" s="280"/>
      <c r="E4" s="280"/>
      <c r="F4" s="280"/>
      <c r="G4" s="280"/>
      <c r="H4" s="280"/>
      <c r="I4" s="280"/>
      <c r="J4" s="280"/>
      <c r="K4" s="280"/>
      <c r="L4" s="280"/>
      <c r="M4" s="280"/>
      <c r="N4" s="280"/>
      <c r="O4" s="280"/>
      <c r="P4" s="280"/>
      <c r="Q4" s="280"/>
      <c r="R4" s="281"/>
    </row>
    <row r="5" spans="1:18" s="28" customFormat="1" ht="5" customHeight="1" x14ac:dyDescent="0.2">
      <c r="B5" s="42"/>
      <c r="C5" s="5"/>
      <c r="D5" s="5"/>
      <c r="E5" s="5"/>
      <c r="F5" s="5"/>
      <c r="G5" s="5"/>
      <c r="H5" s="5"/>
      <c r="I5" s="5"/>
      <c r="J5" s="5"/>
      <c r="K5" s="5"/>
      <c r="L5" s="5"/>
      <c r="M5" s="5"/>
      <c r="N5" s="5"/>
      <c r="O5" s="5"/>
      <c r="P5" s="5"/>
      <c r="Q5" s="5"/>
      <c r="R5" s="168"/>
    </row>
    <row r="6" spans="1:18" s="170" customFormat="1" ht="42" customHeight="1" thickBot="1" x14ac:dyDescent="0.25">
      <c r="A6" s="28"/>
      <c r="B6" s="282" t="s">
        <v>125</v>
      </c>
      <c r="C6" s="283"/>
      <c r="D6" s="283"/>
      <c r="E6" s="283"/>
      <c r="F6" s="283"/>
      <c r="G6" s="283"/>
      <c r="H6" s="283"/>
      <c r="I6" s="283"/>
      <c r="J6" s="283"/>
      <c r="K6" s="283"/>
      <c r="L6" s="283"/>
      <c r="M6" s="283"/>
      <c r="N6" s="283"/>
      <c r="O6" s="283"/>
      <c r="P6" s="283"/>
      <c r="Q6" s="283"/>
      <c r="R6" s="284"/>
    </row>
    <row r="7" spans="1:18" s="170" customFormat="1" ht="15" customHeight="1" x14ac:dyDescent="0.2">
      <c r="A7" s="28"/>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s="28" customFormat="1" ht="27" customHeight="1" x14ac:dyDescent="0.2">
      <c r="A9" s="292">
        <v>33</v>
      </c>
      <c r="B9" s="275" t="s">
        <v>344</v>
      </c>
      <c r="C9" s="275"/>
      <c r="D9" s="275"/>
      <c r="E9" s="275"/>
      <c r="F9" s="275"/>
      <c r="G9" s="275"/>
      <c r="H9" s="275"/>
      <c r="I9" s="275"/>
      <c r="J9" s="275"/>
      <c r="K9" s="275"/>
      <c r="L9" s="275"/>
      <c r="M9" s="275"/>
      <c r="N9" s="275"/>
      <c r="O9" s="275"/>
      <c r="P9" s="275"/>
      <c r="Q9" s="275"/>
      <c r="R9" s="275"/>
    </row>
    <row r="10" spans="1:18" s="28" customFormat="1" ht="60" customHeight="1" thickBot="1" x14ac:dyDescent="0.25">
      <c r="A10" s="293"/>
      <c r="B10" s="276"/>
      <c r="C10" s="276"/>
      <c r="D10" s="276"/>
      <c r="E10" s="276"/>
      <c r="F10" s="276"/>
      <c r="G10" s="276"/>
      <c r="H10" s="276"/>
      <c r="I10" s="276"/>
      <c r="J10" s="276"/>
      <c r="K10" s="276"/>
      <c r="L10" s="276"/>
      <c r="M10" s="276"/>
      <c r="N10" s="276"/>
      <c r="O10" s="276"/>
      <c r="P10" s="276"/>
      <c r="Q10" s="276"/>
      <c r="R10" s="276"/>
    </row>
    <row r="11" spans="1:18" s="170" customFormat="1" ht="27" customHeight="1" x14ac:dyDescent="0.2">
      <c r="A11" s="294">
        <v>34</v>
      </c>
      <c r="B11" s="275" t="s">
        <v>126</v>
      </c>
      <c r="C11" s="275"/>
      <c r="D11" s="275"/>
      <c r="E11" s="275"/>
      <c r="F11" s="275"/>
      <c r="G11" s="275"/>
      <c r="H11" s="275"/>
      <c r="I11" s="275"/>
      <c r="J11" s="275"/>
      <c r="K11" s="275"/>
      <c r="L11" s="275"/>
      <c r="M11" s="275"/>
      <c r="N11" s="275"/>
      <c r="O11" s="275"/>
      <c r="P11" s="275"/>
      <c r="Q11" s="275"/>
      <c r="R11" s="275"/>
    </row>
    <row r="12" spans="1:18" s="170" customFormat="1" ht="60" customHeight="1" thickBot="1" x14ac:dyDescent="0.25">
      <c r="A12" s="293"/>
      <c r="B12" s="276"/>
      <c r="C12" s="276"/>
      <c r="D12" s="276"/>
      <c r="E12" s="276"/>
      <c r="F12" s="276"/>
      <c r="G12" s="276"/>
      <c r="H12" s="276"/>
      <c r="I12" s="276"/>
      <c r="J12" s="276"/>
      <c r="K12" s="276"/>
      <c r="L12" s="276"/>
      <c r="M12" s="276"/>
      <c r="N12" s="276"/>
      <c r="O12" s="276"/>
      <c r="P12" s="276"/>
      <c r="Q12" s="276"/>
      <c r="R12" s="276"/>
    </row>
    <row r="13" spans="1:18" s="170" customFormat="1" ht="27" customHeight="1" x14ac:dyDescent="0.2">
      <c r="A13" s="294">
        <v>35</v>
      </c>
      <c r="B13" s="275" t="s">
        <v>343</v>
      </c>
      <c r="C13" s="275"/>
      <c r="D13" s="275"/>
      <c r="E13" s="275"/>
      <c r="F13" s="275"/>
      <c r="G13" s="275"/>
      <c r="H13" s="275"/>
      <c r="I13" s="275"/>
      <c r="J13" s="275"/>
      <c r="K13" s="275"/>
      <c r="L13" s="275"/>
      <c r="M13" s="275"/>
      <c r="N13" s="275"/>
      <c r="O13" s="275"/>
      <c r="P13" s="275"/>
      <c r="Q13" s="275"/>
      <c r="R13" s="275"/>
    </row>
    <row r="14" spans="1:18" s="170" customFormat="1" ht="60" customHeight="1" thickBot="1" x14ac:dyDescent="0.25">
      <c r="A14" s="293"/>
      <c r="B14" s="276"/>
      <c r="C14" s="276"/>
      <c r="D14" s="276"/>
      <c r="E14" s="276"/>
      <c r="F14" s="276"/>
      <c r="G14" s="276"/>
      <c r="H14" s="276"/>
      <c r="I14" s="276"/>
      <c r="J14" s="276"/>
      <c r="K14" s="276"/>
      <c r="L14" s="276"/>
      <c r="M14" s="276"/>
      <c r="N14" s="276"/>
      <c r="O14" s="276"/>
      <c r="P14" s="276"/>
      <c r="Q14" s="276"/>
      <c r="R14" s="276"/>
    </row>
    <row r="15" spans="1:18" ht="27" customHeight="1" x14ac:dyDescent="0.2">
      <c r="A15" s="294">
        <v>36</v>
      </c>
      <c r="B15" s="275" t="s">
        <v>127</v>
      </c>
      <c r="C15" s="275"/>
      <c r="D15" s="275"/>
      <c r="E15" s="275"/>
      <c r="F15" s="275"/>
      <c r="G15" s="275"/>
      <c r="H15" s="275"/>
      <c r="I15" s="275"/>
      <c r="J15" s="275"/>
      <c r="K15" s="275"/>
      <c r="L15" s="275"/>
      <c r="M15" s="275"/>
      <c r="N15" s="275"/>
      <c r="O15" s="275"/>
      <c r="P15" s="275"/>
      <c r="Q15" s="275"/>
      <c r="R15" s="275"/>
    </row>
    <row r="16" spans="1:18" ht="60" customHeight="1" thickBot="1" x14ac:dyDescent="0.25">
      <c r="A16" s="295"/>
      <c r="B16" s="276"/>
      <c r="C16" s="276"/>
      <c r="D16" s="276"/>
      <c r="E16" s="276"/>
      <c r="F16" s="276"/>
      <c r="G16" s="276"/>
      <c r="H16" s="276"/>
      <c r="I16" s="276"/>
      <c r="J16" s="276"/>
      <c r="K16" s="276"/>
      <c r="L16" s="276"/>
      <c r="M16" s="276"/>
      <c r="N16" s="276"/>
      <c r="O16" s="276"/>
      <c r="P16" s="276"/>
      <c r="Q16" s="276"/>
      <c r="R16" s="276"/>
    </row>
    <row r="17" spans="1:18" s="170" customFormat="1" ht="20" customHeight="1" thickBot="1" x14ac:dyDescent="0.25">
      <c r="A17" s="28"/>
      <c r="B17" s="5"/>
      <c r="C17" s="5"/>
      <c r="D17" s="5"/>
      <c r="E17" s="5"/>
      <c r="F17" s="5"/>
      <c r="G17" s="5"/>
      <c r="H17" s="5"/>
      <c r="I17" s="5"/>
      <c r="J17" s="140"/>
      <c r="K17" s="45"/>
      <c r="L17" s="231" t="s">
        <v>76</v>
      </c>
      <c r="M17" s="232"/>
      <c r="N17" s="232"/>
      <c r="O17" s="233"/>
      <c r="P17" s="235"/>
      <c r="Q17" s="236"/>
      <c r="R17" s="146" t="s">
        <v>342</v>
      </c>
    </row>
    <row r="18" spans="1:18" s="170" customFormat="1" ht="20" customHeight="1" thickBot="1" x14ac:dyDescent="0.25">
      <c r="A18" s="28"/>
      <c r="B18" s="5"/>
      <c r="C18" s="5"/>
      <c r="D18" s="5"/>
      <c r="E18" s="5"/>
      <c r="F18" s="5"/>
      <c r="G18" s="5"/>
      <c r="H18" s="5"/>
      <c r="I18" s="5"/>
      <c r="J18" s="140" t="s">
        <v>341</v>
      </c>
      <c r="K18" s="45"/>
      <c r="L18" s="231" t="s">
        <v>77</v>
      </c>
      <c r="M18" s="232"/>
      <c r="N18" s="232"/>
      <c r="O18" s="233"/>
      <c r="P18" s="235">
        <v>0</v>
      </c>
      <c r="Q18" s="236"/>
      <c r="R18" s="146" t="s">
        <v>342</v>
      </c>
    </row>
    <row r="19" spans="1:18" s="170" customFormat="1" ht="20" customHeight="1" thickBot="1" x14ac:dyDescent="0.25">
      <c r="A19" s="28"/>
      <c r="B19" s="5"/>
      <c r="C19" s="5"/>
      <c r="D19" s="5"/>
      <c r="E19" s="5"/>
      <c r="F19" s="5"/>
      <c r="G19" s="5"/>
      <c r="H19" s="286"/>
      <c r="I19" s="286"/>
      <c r="J19" s="5"/>
      <c r="K19" s="45"/>
      <c r="L19" s="231" t="s">
        <v>340</v>
      </c>
      <c r="M19" s="232"/>
      <c r="N19" s="232"/>
      <c r="O19" s="233"/>
      <c r="P19" s="235">
        <v>0</v>
      </c>
      <c r="Q19" s="236"/>
      <c r="R19" s="146" t="s">
        <v>342</v>
      </c>
    </row>
    <row r="20" spans="1:18" ht="5" customHeight="1" thickBot="1" x14ac:dyDescent="0.25">
      <c r="B20" s="5"/>
      <c r="K20" s="45"/>
      <c r="L20" s="48"/>
      <c r="M20" s="48"/>
      <c r="N20" s="48"/>
    </row>
    <row r="21" spans="1:18" s="28" customFormat="1" ht="25" customHeight="1" thickBot="1" x14ac:dyDescent="0.25">
      <c r="B21" s="116"/>
      <c r="C21" s="116"/>
      <c r="D21" s="116"/>
      <c r="E21" s="116"/>
      <c r="F21" s="285" t="s">
        <v>197</v>
      </c>
      <c r="G21" s="285"/>
      <c r="H21" s="285" t="s">
        <v>84</v>
      </c>
      <c r="I21" s="285"/>
      <c r="J21" s="116"/>
      <c r="K21" s="45"/>
      <c r="L21" s="48"/>
      <c r="M21" s="48"/>
      <c r="N21" s="48"/>
      <c r="O21" s="116"/>
      <c r="P21" s="116"/>
      <c r="Q21" s="116"/>
      <c r="R21" s="116"/>
    </row>
    <row r="22" spans="1:18" s="170" customFormat="1" ht="25" customHeight="1" thickTop="1" thickBot="1" x14ac:dyDescent="0.25">
      <c r="A22" s="28"/>
      <c r="B22" s="227" t="s">
        <v>196</v>
      </c>
      <c r="C22" s="228"/>
      <c r="D22" s="228"/>
      <c r="E22" s="137"/>
      <c r="F22" s="268">
        <f>AVERAGE(P17:Q19)</f>
        <v>0</v>
      </c>
      <c r="G22" s="269"/>
      <c r="H22" s="270">
        <f>IF(AVERAGE(P17:Q19)&gt;((MIN(P17:Q19)+20)),MIN(P17:Q19)+20,VLOOKUP(F22,'Datos Aux'!$A$15:$C$33,3,TRUE))</f>
        <v>0</v>
      </c>
      <c r="I22" s="271"/>
      <c r="J22" s="138" t="s">
        <v>86</v>
      </c>
      <c r="K22" s="57">
        <f>30/100*H22</f>
        <v>0</v>
      </c>
      <c r="L22" s="222" t="s">
        <v>297</v>
      </c>
      <c r="M22" s="223"/>
      <c r="N22" s="224"/>
      <c r="O22" s="116"/>
      <c r="P22" s="116"/>
      <c r="Q22" s="116"/>
      <c r="R22" s="116"/>
    </row>
    <row r="23" spans="1:18" s="170" customFormat="1" ht="5" customHeight="1" thickTop="1" x14ac:dyDescent="0.2">
      <c r="A23" s="28"/>
      <c r="B23" s="5"/>
      <c r="C23" s="5"/>
      <c r="D23" s="5"/>
      <c r="E23" s="5"/>
      <c r="F23" s="5"/>
      <c r="G23" s="5"/>
      <c r="H23" s="5"/>
      <c r="I23" s="5"/>
      <c r="J23" s="5"/>
      <c r="K23" s="45"/>
      <c r="L23" s="49"/>
      <c r="M23" s="49"/>
      <c r="N23" s="49"/>
      <c r="O23" s="49"/>
      <c r="P23" s="5"/>
      <c r="Q23" s="5"/>
      <c r="R23" s="5"/>
    </row>
    <row r="24" spans="1:18" ht="5" customHeight="1" x14ac:dyDescent="0.2">
      <c r="A24" s="171"/>
      <c r="B24" s="172"/>
      <c r="C24" s="172"/>
      <c r="D24" s="172"/>
      <c r="E24" s="172"/>
      <c r="F24" s="172"/>
      <c r="G24" s="172"/>
      <c r="H24" s="172"/>
      <c r="I24" s="172"/>
      <c r="J24" s="172"/>
      <c r="K24" s="52"/>
      <c r="L24" s="53"/>
      <c r="M24" s="53"/>
      <c r="N24" s="53"/>
      <c r="O24" s="53"/>
      <c r="P24" s="172"/>
      <c r="Q24" s="172"/>
      <c r="R24" s="172"/>
    </row>
    <row r="25" spans="1:18" s="28" customFormat="1" ht="5" customHeight="1" x14ac:dyDescent="0.2">
      <c r="B25" s="5"/>
      <c r="C25" s="5"/>
      <c r="D25" s="5"/>
      <c r="E25" s="5"/>
      <c r="F25" s="5"/>
      <c r="G25" s="5"/>
      <c r="H25" s="5"/>
      <c r="I25" s="5"/>
      <c r="J25" s="5"/>
      <c r="K25" s="5"/>
      <c r="L25" s="5"/>
      <c r="M25" s="5"/>
      <c r="N25" s="5"/>
      <c r="O25" s="5"/>
      <c r="P25" s="5"/>
      <c r="Q25" s="5"/>
      <c r="R25" s="5"/>
    </row>
    <row r="26" spans="1:18" s="170" customFormat="1" ht="47.25" customHeight="1" thickBot="1" x14ac:dyDescent="0.25">
      <c r="A26" s="28"/>
      <c r="B26" s="287" t="s">
        <v>128</v>
      </c>
      <c r="C26" s="283"/>
      <c r="D26" s="283"/>
      <c r="E26" s="283"/>
      <c r="F26" s="283"/>
      <c r="G26" s="283"/>
      <c r="H26" s="283"/>
      <c r="I26" s="283"/>
      <c r="J26" s="283"/>
      <c r="K26" s="283"/>
      <c r="L26" s="283"/>
      <c r="M26" s="283"/>
      <c r="N26" s="283"/>
      <c r="O26" s="283"/>
      <c r="P26" s="283"/>
      <c r="Q26" s="283"/>
      <c r="R26" s="284"/>
    </row>
    <row r="27" spans="1:18" s="170" customFormat="1" ht="15" customHeight="1" x14ac:dyDescent="0.2">
      <c r="A27" s="28"/>
      <c r="B27" s="250" t="s">
        <v>78</v>
      </c>
      <c r="C27" s="251"/>
      <c r="D27" s="251"/>
      <c r="E27" s="251"/>
      <c r="F27" s="251"/>
      <c r="G27" s="251"/>
      <c r="H27" s="251"/>
      <c r="I27" s="251"/>
      <c r="J27" s="251"/>
      <c r="K27" s="251"/>
      <c r="L27" s="251"/>
      <c r="M27" s="251"/>
      <c r="N27" s="251"/>
      <c r="O27" s="251"/>
      <c r="P27" s="251"/>
      <c r="Q27" s="251"/>
      <c r="R27" s="252"/>
    </row>
    <row r="28" spans="1:18" ht="25" customHeight="1" thickBot="1" x14ac:dyDescent="0.25">
      <c r="B28" s="253"/>
      <c r="C28" s="254"/>
      <c r="D28" s="254"/>
      <c r="E28" s="254"/>
      <c r="F28" s="254"/>
      <c r="G28" s="254"/>
      <c r="H28" s="254"/>
      <c r="I28" s="254"/>
      <c r="J28" s="254"/>
      <c r="K28" s="254"/>
      <c r="L28" s="254"/>
      <c r="M28" s="254"/>
      <c r="N28" s="254"/>
      <c r="O28" s="254"/>
      <c r="P28" s="254"/>
      <c r="Q28" s="254"/>
      <c r="R28" s="255"/>
    </row>
    <row r="29" spans="1:18" s="28" customFormat="1" ht="36.75" customHeight="1" x14ac:dyDescent="0.2">
      <c r="A29" s="296">
        <v>37</v>
      </c>
      <c r="B29" s="275" t="s">
        <v>129</v>
      </c>
      <c r="C29" s="275"/>
      <c r="D29" s="275"/>
      <c r="E29" s="275"/>
      <c r="F29" s="275"/>
      <c r="G29" s="275"/>
      <c r="H29" s="275"/>
      <c r="I29" s="275"/>
      <c r="J29" s="275"/>
      <c r="K29" s="275"/>
      <c r="L29" s="275"/>
      <c r="M29" s="275"/>
      <c r="N29" s="275"/>
      <c r="O29" s="275"/>
      <c r="P29" s="275"/>
      <c r="Q29" s="275"/>
      <c r="R29" s="275"/>
    </row>
    <row r="30" spans="1:18" s="28" customFormat="1" ht="60" customHeight="1" thickBot="1" x14ac:dyDescent="0.25">
      <c r="A30" s="297"/>
      <c r="B30" s="276"/>
      <c r="C30" s="276"/>
      <c r="D30" s="276"/>
      <c r="E30" s="276"/>
      <c r="F30" s="276"/>
      <c r="G30" s="276"/>
      <c r="H30" s="276"/>
      <c r="I30" s="276"/>
      <c r="J30" s="276"/>
      <c r="K30" s="276"/>
      <c r="L30" s="276"/>
      <c r="M30" s="276"/>
      <c r="N30" s="276"/>
      <c r="O30" s="276"/>
      <c r="P30" s="276"/>
      <c r="Q30" s="276"/>
      <c r="R30" s="276"/>
    </row>
    <row r="31" spans="1:18" s="170" customFormat="1" ht="27" customHeight="1" x14ac:dyDescent="0.2">
      <c r="A31" s="297">
        <v>38</v>
      </c>
      <c r="B31" s="275" t="s">
        <v>130</v>
      </c>
      <c r="C31" s="275"/>
      <c r="D31" s="275"/>
      <c r="E31" s="275"/>
      <c r="F31" s="275"/>
      <c r="G31" s="275"/>
      <c r="H31" s="275"/>
      <c r="I31" s="275"/>
      <c r="J31" s="275"/>
      <c r="K31" s="275"/>
      <c r="L31" s="275"/>
      <c r="M31" s="275"/>
      <c r="N31" s="275"/>
      <c r="O31" s="275"/>
      <c r="P31" s="275"/>
      <c r="Q31" s="275"/>
      <c r="R31" s="275"/>
    </row>
    <row r="32" spans="1:18" s="170" customFormat="1" ht="60" customHeight="1" thickBot="1" x14ac:dyDescent="0.25">
      <c r="A32" s="297"/>
      <c r="B32" s="276"/>
      <c r="C32" s="276"/>
      <c r="D32" s="276"/>
      <c r="E32" s="276"/>
      <c r="F32" s="276"/>
      <c r="G32" s="276"/>
      <c r="H32" s="276"/>
      <c r="I32" s="276"/>
      <c r="J32" s="276"/>
      <c r="K32" s="276"/>
      <c r="L32" s="276"/>
      <c r="M32" s="276"/>
      <c r="N32" s="276"/>
      <c r="O32" s="276"/>
      <c r="P32" s="276"/>
      <c r="Q32" s="276"/>
      <c r="R32" s="276"/>
    </row>
    <row r="33" spans="1:18" s="170" customFormat="1" ht="27" customHeight="1" x14ac:dyDescent="0.2">
      <c r="A33" s="297">
        <v>39</v>
      </c>
      <c r="B33" s="275" t="s">
        <v>131</v>
      </c>
      <c r="C33" s="275"/>
      <c r="D33" s="275"/>
      <c r="E33" s="275"/>
      <c r="F33" s="275"/>
      <c r="G33" s="275"/>
      <c r="H33" s="275"/>
      <c r="I33" s="275"/>
      <c r="J33" s="275"/>
      <c r="K33" s="275"/>
      <c r="L33" s="275"/>
      <c r="M33" s="275"/>
      <c r="N33" s="275"/>
      <c r="O33" s="275"/>
      <c r="P33" s="275"/>
      <c r="Q33" s="275"/>
      <c r="R33" s="275"/>
    </row>
    <row r="34" spans="1:18" s="170" customFormat="1" ht="60" customHeight="1" thickBot="1" x14ac:dyDescent="0.25">
      <c r="A34" s="297"/>
      <c r="B34" s="276"/>
      <c r="C34" s="276"/>
      <c r="D34" s="276"/>
      <c r="E34" s="276"/>
      <c r="F34" s="276"/>
      <c r="G34" s="276"/>
      <c r="H34" s="276"/>
      <c r="I34" s="276"/>
      <c r="J34" s="276"/>
      <c r="K34" s="276"/>
      <c r="L34" s="276"/>
      <c r="M34" s="276"/>
      <c r="N34" s="276"/>
      <c r="O34" s="276"/>
      <c r="P34" s="276"/>
      <c r="Q34" s="276"/>
      <c r="R34" s="276"/>
    </row>
    <row r="35" spans="1:18" ht="27" customHeight="1" x14ac:dyDescent="0.2">
      <c r="A35" s="297">
        <v>40</v>
      </c>
      <c r="B35" s="275" t="s">
        <v>132</v>
      </c>
      <c r="C35" s="275"/>
      <c r="D35" s="275"/>
      <c r="E35" s="275"/>
      <c r="F35" s="275"/>
      <c r="G35" s="275"/>
      <c r="H35" s="275"/>
      <c r="I35" s="275"/>
      <c r="J35" s="275"/>
      <c r="K35" s="275"/>
      <c r="L35" s="275"/>
      <c r="M35" s="275"/>
      <c r="N35" s="275"/>
      <c r="O35" s="275"/>
      <c r="P35" s="275"/>
      <c r="Q35" s="275"/>
      <c r="R35" s="275"/>
    </row>
    <row r="36" spans="1:18" ht="60" customHeight="1" thickBot="1" x14ac:dyDescent="0.25">
      <c r="A36" s="298"/>
      <c r="B36" s="276"/>
      <c r="C36" s="276"/>
      <c r="D36" s="276"/>
      <c r="E36" s="276"/>
      <c r="F36" s="276"/>
      <c r="G36" s="276"/>
      <c r="H36" s="276"/>
      <c r="I36" s="276"/>
      <c r="J36" s="276"/>
      <c r="K36" s="276"/>
      <c r="L36" s="276"/>
      <c r="M36" s="276"/>
      <c r="N36" s="276"/>
      <c r="O36" s="276"/>
      <c r="P36" s="276"/>
      <c r="Q36" s="276"/>
      <c r="R36" s="276"/>
    </row>
    <row r="37" spans="1:18" s="170" customFormat="1" ht="20" customHeight="1" thickBot="1" x14ac:dyDescent="0.25">
      <c r="A37" s="5"/>
      <c r="B37" s="5"/>
      <c r="C37" s="5"/>
      <c r="D37" s="5"/>
      <c r="E37" s="5"/>
      <c r="F37" s="5"/>
      <c r="G37" s="5"/>
      <c r="H37" s="5"/>
      <c r="I37" s="5"/>
      <c r="J37" s="140"/>
      <c r="K37" s="45"/>
      <c r="L37" s="231" t="s">
        <v>76</v>
      </c>
      <c r="M37" s="232"/>
      <c r="N37" s="232"/>
      <c r="O37" s="233"/>
      <c r="P37" s="235">
        <v>0</v>
      </c>
      <c r="Q37" s="236"/>
      <c r="R37" s="146" t="s">
        <v>342</v>
      </c>
    </row>
    <row r="38" spans="1:18" s="170" customFormat="1" ht="20" customHeight="1" thickBot="1" x14ac:dyDescent="0.25">
      <c r="A38" s="5"/>
      <c r="B38" s="5"/>
      <c r="C38" s="5"/>
      <c r="D38" s="5"/>
      <c r="E38" s="5"/>
      <c r="F38" s="5"/>
      <c r="G38" s="5"/>
      <c r="H38" s="5"/>
      <c r="I38" s="5"/>
      <c r="J38" s="140" t="s">
        <v>341</v>
      </c>
      <c r="K38" s="45"/>
      <c r="L38" s="231" t="s">
        <v>77</v>
      </c>
      <c r="M38" s="232"/>
      <c r="N38" s="232"/>
      <c r="O38" s="233"/>
      <c r="P38" s="235">
        <v>0</v>
      </c>
      <c r="Q38" s="236"/>
      <c r="R38" s="146" t="s">
        <v>342</v>
      </c>
    </row>
    <row r="39" spans="1:18" s="170" customFormat="1" ht="20" customHeight="1" thickBot="1" x14ac:dyDescent="0.25">
      <c r="A39" s="5"/>
      <c r="B39" s="5"/>
      <c r="C39" s="5"/>
      <c r="D39" s="5"/>
      <c r="E39" s="5"/>
      <c r="F39" s="5"/>
      <c r="G39" s="5"/>
      <c r="H39" s="5"/>
      <c r="I39" s="5"/>
      <c r="J39" s="5"/>
      <c r="K39" s="45"/>
      <c r="L39" s="231" t="s">
        <v>340</v>
      </c>
      <c r="M39" s="232"/>
      <c r="N39" s="232"/>
      <c r="O39" s="233"/>
      <c r="P39" s="235">
        <v>0</v>
      </c>
      <c r="Q39" s="236"/>
      <c r="R39" s="146" t="s">
        <v>342</v>
      </c>
    </row>
    <row r="40" spans="1:18" ht="5" customHeight="1" thickBot="1" x14ac:dyDescent="0.25">
      <c r="B40" s="5"/>
      <c r="K40" s="45"/>
      <c r="L40" s="48"/>
      <c r="M40" s="48"/>
      <c r="N40" s="48"/>
    </row>
    <row r="41" spans="1:18" s="28" customFormat="1" ht="25" customHeight="1" thickBot="1" x14ac:dyDescent="0.25">
      <c r="B41" s="173"/>
      <c r="C41" s="173"/>
      <c r="D41" s="173"/>
      <c r="E41" s="173"/>
      <c r="F41" s="285" t="s">
        <v>197</v>
      </c>
      <c r="G41" s="285"/>
      <c r="H41" s="285" t="s">
        <v>84</v>
      </c>
      <c r="I41" s="285"/>
      <c r="J41" s="116"/>
      <c r="K41" s="45"/>
      <c r="L41" s="48"/>
      <c r="M41" s="48"/>
      <c r="N41" s="48"/>
      <c r="O41" s="116"/>
      <c r="P41" s="116"/>
      <c r="Q41" s="116"/>
      <c r="R41" s="116"/>
    </row>
    <row r="42" spans="1:18" s="170" customFormat="1" ht="25" customHeight="1" thickTop="1" thickBot="1" x14ac:dyDescent="0.25">
      <c r="A42" s="28"/>
      <c r="B42" s="227" t="s">
        <v>196</v>
      </c>
      <c r="C42" s="228"/>
      <c r="D42" s="228"/>
      <c r="E42" s="137"/>
      <c r="F42" s="268">
        <f>AVERAGE(P37:Q39)</f>
        <v>0</v>
      </c>
      <c r="G42" s="269"/>
      <c r="H42" s="270">
        <f>IF(AVERAGE(P37:Q39)&gt;((MIN(P37:Q39)+20)),MIN(P37:Q39)+20,VLOOKUP(F42,'Datos Aux'!$A$15:$C$33,3,TRUE))</f>
        <v>0</v>
      </c>
      <c r="I42" s="271"/>
      <c r="J42" s="138" t="s">
        <v>86</v>
      </c>
      <c r="K42" s="57">
        <f>20/100*H42</f>
        <v>0</v>
      </c>
      <c r="L42" s="222" t="s">
        <v>298</v>
      </c>
      <c r="M42" s="223"/>
      <c r="N42" s="224"/>
      <c r="O42" s="116"/>
      <c r="P42" s="116"/>
      <c r="Q42" s="116"/>
      <c r="R42" s="116"/>
    </row>
    <row r="43" spans="1:18" s="170" customFormat="1" ht="5" customHeight="1" thickTop="1" x14ac:dyDescent="0.2">
      <c r="A43" s="28"/>
      <c r="B43" s="5"/>
      <c r="C43" s="5"/>
      <c r="D43" s="5"/>
      <c r="E43" s="5"/>
      <c r="F43" s="5"/>
      <c r="G43" s="5"/>
      <c r="H43" s="5"/>
      <c r="I43" s="5"/>
      <c r="J43" s="5"/>
      <c r="K43" s="45"/>
      <c r="L43" s="49"/>
      <c r="M43" s="49"/>
      <c r="N43" s="49"/>
      <c r="O43" s="49"/>
      <c r="P43" s="5"/>
      <c r="Q43" s="5"/>
      <c r="R43" s="5"/>
    </row>
    <row r="44" spans="1:18" ht="5" customHeight="1" x14ac:dyDescent="0.2">
      <c r="A44" s="171"/>
      <c r="B44" s="172"/>
      <c r="C44" s="172"/>
      <c r="D44" s="172"/>
      <c r="E44" s="172"/>
      <c r="F44" s="172"/>
      <c r="G44" s="172"/>
      <c r="H44" s="172"/>
      <c r="I44" s="172"/>
      <c r="J44" s="172"/>
      <c r="K44" s="52"/>
      <c r="L44" s="53"/>
      <c r="M44" s="53"/>
      <c r="N44" s="53"/>
      <c r="O44" s="53"/>
      <c r="P44" s="172"/>
      <c r="Q44" s="172"/>
      <c r="R44" s="172"/>
    </row>
    <row r="45" spans="1:18" s="28" customFormat="1" ht="5" customHeight="1" x14ac:dyDescent="0.2">
      <c r="B45" s="5"/>
      <c r="C45" s="5"/>
      <c r="D45" s="5"/>
      <c r="E45" s="5"/>
      <c r="F45" s="5"/>
      <c r="G45" s="5"/>
      <c r="H45" s="5"/>
      <c r="I45" s="5"/>
      <c r="J45" s="5"/>
      <c r="K45" s="5"/>
      <c r="L45" s="5"/>
      <c r="M45" s="5"/>
      <c r="N45" s="5"/>
      <c r="O45" s="5"/>
      <c r="P45" s="5"/>
      <c r="Q45" s="5"/>
      <c r="R45" s="5"/>
    </row>
    <row r="46" spans="1:18" s="170" customFormat="1" ht="43.5" customHeight="1" thickBot="1" x14ac:dyDescent="0.25">
      <c r="A46" s="28"/>
      <c r="B46" s="287" t="s">
        <v>133</v>
      </c>
      <c r="C46" s="283"/>
      <c r="D46" s="283"/>
      <c r="E46" s="283"/>
      <c r="F46" s="283"/>
      <c r="G46" s="283"/>
      <c r="H46" s="283"/>
      <c r="I46" s="283"/>
      <c r="J46" s="283"/>
      <c r="K46" s="283"/>
      <c r="L46" s="283"/>
      <c r="M46" s="283"/>
      <c r="N46" s="283"/>
      <c r="O46" s="283"/>
      <c r="P46" s="283"/>
      <c r="Q46" s="283"/>
      <c r="R46" s="284"/>
    </row>
    <row r="47" spans="1:18" s="170" customFormat="1" ht="15" customHeight="1" x14ac:dyDescent="0.2">
      <c r="A47" s="28"/>
      <c r="B47" s="250" t="s">
        <v>78</v>
      </c>
      <c r="C47" s="251"/>
      <c r="D47" s="251"/>
      <c r="E47" s="251"/>
      <c r="F47" s="251"/>
      <c r="G47" s="251"/>
      <c r="H47" s="251"/>
      <c r="I47" s="251"/>
      <c r="J47" s="251"/>
      <c r="K47" s="251"/>
      <c r="L47" s="251"/>
      <c r="M47" s="251"/>
      <c r="N47" s="251"/>
      <c r="O47" s="251"/>
      <c r="P47" s="251"/>
      <c r="Q47" s="251"/>
      <c r="R47" s="252"/>
    </row>
    <row r="48" spans="1:18" ht="25" customHeight="1" thickBot="1" x14ac:dyDescent="0.25">
      <c r="B48" s="253"/>
      <c r="C48" s="254"/>
      <c r="D48" s="254"/>
      <c r="E48" s="254"/>
      <c r="F48" s="254"/>
      <c r="G48" s="254"/>
      <c r="H48" s="254"/>
      <c r="I48" s="254"/>
      <c r="J48" s="254"/>
      <c r="K48" s="254"/>
      <c r="L48" s="254"/>
      <c r="M48" s="254"/>
      <c r="N48" s="254"/>
      <c r="O48" s="254"/>
      <c r="P48" s="254"/>
      <c r="Q48" s="254"/>
      <c r="R48" s="255"/>
    </row>
    <row r="49" spans="1:19" s="28" customFormat="1" ht="27" customHeight="1" x14ac:dyDescent="0.2">
      <c r="A49" s="292">
        <v>41</v>
      </c>
      <c r="B49" s="275" t="s">
        <v>134</v>
      </c>
      <c r="C49" s="275"/>
      <c r="D49" s="275"/>
      <c r="E49" s="275"/>
      <c r="F49" s="275"/>
      <c r="G49" s="275"/>
      <c r="H49" s="275"/>
      <c r="I49" s="275"/>
      <c r="J49" s="275"/>
      <c r="K49" s="275"/>
      <c r="L49" s="275"/>
      <c r="M49" s="275"/>
      <c r="N49" s="275"/>
      <c r="O49" s="275"/>
      <c r="P49" s="275"/>
      <c r="Q49" s="275"/>
      <c r="R49" s="275"/>
    </row>
    <row r="50" spans="1:19" s="28" customFormat="1" ht="60" customHeight="1" thickBot="1" x14ac:dyDescent="0.25">
      <c r="A50" s="293"/>
      <c r="B50" s="276"/>
      <c r="C50" s="276"/>
      <c r="D50" s="276"/>
      <c r="E50" s="276"/>
      <c r="F50" s="276"/>
      <c r="G50" s="276"/>
      <c r="H50" s="276"/>
      <c r="I50" s="276"/>
      <c r="J50" s="276"/>
      <c r="K50" s="276"/>
      <c r="L50" s="276"/>
      <c r="M50" s="276"/>
      <c r="N50" s="276"/>
      <c r="O50" s="276"/>
      <c r="P50" s="276"/>
      <c r="Q50" s="276"/>
      <c r="R50" s="276"/>
    </row>
    <row r="51" spans="1:19" s="170" customFormat="1" ht="27" customHeight="1" x14ac:dyDescent="0.2">
      <c r="A51" s="294">
        <v>42</v>
      </c>
      <c r="B51" s="275" t="s">
        <v>136</v>
      </c>
      <c r="C51" s="275"/>
      <c r="D51" s="275"/>
      <c r="E51" s="275"/>
      <c r="F51" s="275"/>
      <c r="G51" s="275"/>
      <c r="H51" s="275"/>
      <c r="I51" s="275"/>
      <c r="J51" s="275"/>
      <c r="K51" s="275"/>
      <c r="L51" s="275"/>
      <c r="M51" s="275"/>
      <c r="N51" s="275"/>
      <c r="O51" s="275"/>
      <c r="P51" s="275"/>
      <c r="Q51" s="275"/>
      <c r="R51" s="275"/>
    </row>
    <row r="52" spans="1:19" s="170" customFormat="1" ht="60" customHeight="1" thickBot="1" x14ac:dyDescent="0.25">
      <c r="A52" s="293"/>
      <c r="B52" s="276"/>
      <c r="C52" s="276"/>
      <c r="D52" s="276"/>
      <c r="E52" s="276"/>
      <c r="F52" s="276"/>
      <c r="G52" s="276"/>
      <c r="H52" s="276"/>
      <c r="I52" s="276"/>
      <c r="J52" s="276"/>
      <c r="K52" s="276"/>
      <c r="L52" s="276"/>
      <c r="M52" s="276"/>
      <c r="N52" s="276"/>
      <c r="O52" s="276"/>
      <c r="P52" s="276"/>
      <c r="Q52" s="276"/>
      <c r="R52" s="276"/>
    </row>
    <row r="53" spans="1:19" s="170" customFormat="1" ht="27" customHeight="1" x14ac:dyDescent="0.2">
      <c r="A53" s="294">
        <v>43</v>
      </c>
      <c r="B53" s="275" t="s">
        <v>135</v>
      </c>
      <c r="C53" s="275"/>
      <c r="D53" s="275"/>
      <c r="E53" s="275"/>
      <c r="F53" s="275"/>
      <c r="G53" s="275"/>
      <c r="H53" s="275"/>
      <c r="I53" s="275"/>
      <c r="J53" s="275"/>
      <c r="K53" s="275"/>
      <c r="L53" s="275"/>
      <c r="M53" s="275"/>
      <c r="N53" s="275"/>
      <c r="O53" s="275"/>
      <c r="P53" s="275"/>
      <c r="Q53" s="275"/>
      <c r="R53" s="275"/>
    </row>
    <row r="54" spans="1:19" s="170" customFormat="1" ht="60" customHeight="1" thickBot="1" x14ac:dyDescent="0.25">
      <c r="A54" s="295"/>
      <c r="B54" s="276"/>
      <c r="C54" s="276"/>
      <c r="D54" s="276"/>
      <c r="E54" s="276"/>
      <c r="F54" s="276"/>
      <c r="G54" s="276"/>
      <c r="H54" s="276"/>
      <c r="I54" s="276"/>
      <c r="J54" s="276"/>
      <c r="K54" s="276"/>
      <c r="L54" s="276"/>
      <c r="M54" s="276"/>
      <c r="N54" s="276"/>
      <c r="O54" s="276"/>
      <c r="P54" s="276"/>
      <c r="Q54" s="276"/>
      <c r="R54" s="276"/>
      <c r="S54" s="5"/>
    </row>
    <row r="55" spans="1:19" ht="20" customHeight="1" thickBot="1" x14ac:dyDescent="0.25">
      <c r="B55" s="5"/>
      <c r="J55" s="159"/>
      <c r="K55" s="160"/>
      <c r="L55" s="265" t="s">
        <v>76</v>
      </c>
      <c r="M55" s="266"/>
      <c r="N55" s="266"/>
      <c r="O55" s="267"/>
      <c r="P55" s="235">
        <v>0</v>
      </c>
      <c r="Q55" s="236"/>
      <c r="R55" s="161" t="s">
        <v>342</v>
      </c>
    </row>
    <row r="56" spans="1:19" ht="20" customHeight="1" thickBot="1" x14ac:dyDescent="0.25">
      <c r="B56" s="5"/>
      <c r="J56" s="159" t="s">
        <v>341</v>
      </c>
      <c r="K56" s="160"/>
      <c r="L56" s="265" t="s">
        <v>77</v>
      </c>
      <c r="M56" s="266"/>
      <c r="N56" s="266"/>
      <c r="O56" s="267"/>
      <c r="P56" s="235">
        <v>0</v>
      </c>
      <c r="Q56" s="236"/>
      <c r="R56" s="162" t="s">
        <v>342</v>
      </c>
    </row>
    <row r="57" spans="1:19" s="28" customFormat="1" ht="20" customHeight="1" thickBot="1" x14ac:dyDescent="0.25">
      <c r="B57" s="5"/>
      <c r="C57" s="5"/>
      <c r="D57" s="5"/>
      <c r="E57" s="5"/>
      <c r="F57" s="5"/>
      <c r="G57" s="5"/>
      <c r="H57" s="286"/>
      <c r="I57" s="286"/>
      <c r="J57" s="175"/>
      <c r="K57" s="160"/>
      <c r="L57" s="265" t="s">
        <v>340</v>
      </c>
      <c r="M57" s="266"/>
      <c r="N57" s="266"/>
      <c r="O57" s="267"/>
      <c r="P57" s="235">
        <v>0</v>
      </c>
      <c r="Q57" s="236"/>
      <c r="R57" s="162" t="s">
        <v>342</v>
      </c>
    </row>
    <row r="58" spans="1:19" s="170" customFormat="1" ht="5" customHeight="1" thickBot="1" x14ac:dyDescent="0.25">
      <c r="A58" s="28"/>
      <c r="B58" s="5"/>
      <c r="C58" s="5"/>
      <c r="D58" s="5"/>
      <c r="E58" s="5"/>
      <c r="F58" s="5"/>
      <c r="G58" s="5"/>
      <c r="H58" s="5"/>
      <c r="I58" s="5"/>
      <c r="J58" s="5"/>
      <c r="K58" s="45"/>
      <c r="L58" s="48"/>
      <c r="M58" s="48"/>
      <c r="N58" s="48"/>
      <c r="O58" s="5"/>
      <c r="P58" s="5"/>
      <c r="Q58" s="5"/>
      <c r="R58" s="5"/>
    </row>
    <row r="59" spans="1:19" s="170" customFormat="1" ht="25" customHeight="1" thickBot="1" x14ac:dyDescent="0.25">
      <c r="A59" s="28"/>
      <c r="B59" s="173"/>
      <c r="C59" s="173"/>
      <c r="D59" s="173"/>
      <c r="E59" s="173"/>
      <c r="F59" s="285" t="s">
        <v>197</v>
      </c>
      <c r="G59" s="285"/>
      <c r="H59" s="285" t="s">
        <v>84</v>
      </c>
      <c r="I59" s="285"/>
      <c r="J59" s="116"/>
      <c r="K59" s="45"/>
      <c r="L59" s="48"/>
      <c r="M59" s="48"/>
      <c r="N59" s="48"/>
      <c r="O59" s="116"/>
      <c r="P59" s="116"/>
      <c r="Q59" s="116"/>
      <c r="R59" s="116"/>
    </row>
    <row r="60" spans="1:19" ht="25" customHeight="1" thickTop="1" thickBot="1" x14ac:dyDescent="0.25">
      <c r="B60" s="227" t="s">
        <v>196</v>
      </c>
      <c r="C60" s="228"/>
      <c r="D60" s="228"/>
      <c r="E60" s="137"/>
      <c r="F60" s="268">
        <f>AVERAGE(P55:Q57)</f>
        <v>0</v>
      </c>
      <c r="G60" s="269"/>
      <c r="H60" s="270">
        <f>IF(AVERAGE(P55:Q57)&gt;((MIN(P55:Q57)+20)),MIN(P55:Q57)+20,VLOOKUP(F60,'Datos Aux'!$A$15:$C$33,3,TRUE))</f>
        <v>0</v>
      </c>
      <c r="I60" s="271"/>
      <c r="J60" s="138" t="s">
        <v>86</v>
      </c>
      <c r="K60" s="57">
        <f>35/100*H60</f>
        <v>0</v>
      </c>
      <c r="L60" s="222" t="s">
        <v>299</v>
      </c>
      <c r="M60" s="223"/>
      <c r="N60" s="224"/>
      <c r="O60" s="116"/>
      <c r="P60" s="116"/>
      <c r="Q60" s="116"/>
      <c r="R60" s="116"/>
    </row>
    <row r="61" spans="1:19" s="28" customFormat="1" ht="5" customHeight="1" thickTop="1" x14ac:dyDescent="0.2">
      <c r="B61" s="5"/>
      <c r="C61" s="5"/>
      <c r="D61" s="5"/>
      <c r="E61" s="5"/>
      <c r="F61" s="5"/>
      <c r="G61" s="5"/>
      <c r="H61" s="5"/>
      <c r="I61" s="5"/>
      <c r="J61" s="5"/>
      <c r="K61" s="45"/>
      <c r="L61" s="49"/>
      <c r="M61" s="49"/>
      <c r="N61" s="49"/>
      <c r="O61" s="49"/>
      <c r="P61" s="5"/>
      <c r="Q61" s="5"/>
      <c r="R61" s="5"/>
    </row>
    <row r="62" spans="1:19" ht="5" customHeight="1" x14ac:dyDescent="0.2">
      <c r="A62" s="171"/>
      <c r="B62" s="172"/>
      <c r="C62" s="172"/>
      <c r="D62" s="172"/>
      <c r="E62" s="172"/>
      <c r="F62" s="172"/>
      <c r="G62" s="172"/>
      <c r="H62" s="172"/>
      <c r="I62" s="172"/>
      <c r="J62" s="172"/>
      <c r="K62" s="52"/>
      <c r="L62" s="53"/>
      <c r="M62" s="53"/>
      <c r="N62" s="53"/>
      <c r="O62" s="53"/>
      <c r="P62" s="172"/>
      <c r="Q62" s="172"/>
      <c r="R62" s="172"/>
    </row>
    <row r="63" spans="1:19" s="174" customFormat="1" ht="5" customHeight="1" x14ac:dyDescent="0.2">
      <c r="A63" s="28"/>
      <c r="B63" s="5"/>
      <c r="C63" s="5"/>
      <c r="D63" s="5"/>
      <c r="E63" s="5"/>
      <c r="F63" s="5"/>
      <c r="G63" s="5"/>
      <c r="H63" s="5"/>
      <c r="I63" s="5"/>
      <c r="J63" s="5"/>
      <c r="K63" s="5"/>
      <c r="L63" s="5"/>
      <c r="M63" s="5"/>
      <c r="N63" s="5"/>
      <c r="O63" s="5"/>
      <c r="P63" s="5"/>
      <c r="Q63" s="5"/>
      <c r="R63" s="5"/>
    </row>
    <row r="64" spans="1:19" ht="42.75" customHeight="1" thickBot="1" x14ac:dyDescent="0.25">
      <c r="B64" s="287" t="s">
        <v>137</v>
      </c>
      <c r="C64" s="283"/>
      <c r="D64" s="283"/>
      <c r="E64" s="283"/>
      <c r="F64" s="283"/>
      <c r="G64" s="283"/>
      <c r="H64" s="283"/>
      <c r="I64" s="283"/>
      <c r="J64" s="283"/>
      <c r="K64" s="283"/>
      <c r="L64" s="283"/>
      <c r="M64" s="283"/>
      <c r="N64" s="283"/>
      <c r="O64" s="283"/>
      <c r="P64" s="283"/>
      <c r="Q64" s="283"/>
      <c r="R64" s="284"/>
    </row>
    <row r="65" spans="1:18" ht="15" customHeight="1" x14ac:dyDescent="0.2">
      <c r="B65" s="250" t="s">
        <v>78</v>
      </c>
      <c r="C65" s="251"/>
      <c r="D65" s="251"/>
      <c r="E65" s="251"/>
      <c r="F65" s="251"/>
      <c r="G65" s="251"/>
      <c r="H65" s="251"/>
      <c r="I65" s="251"/>
      <c r="J65" s="251"/>
      <c r="K65" s="251"/>
      <c r="L65" s="251"/>
      <c r="M65" s="251"/>
      <c r="N65" s="251"/>
      <c r="O65" s="251"/>
      <c r="P65" s="251"/>
      <c r="Q65" s="251"/>
      <c r="R65" s="252"/>
    </row>
    <row r="66" spans="1:18" ht="25" customHeight="1" thickBot="1" x14ac:dyDescent="0.25">
      <c r="B66" s="253"/>
      <c r="C66" s="254"/>
      <c r="D66" s="254"/>
      <c r="E66" s="254"/>
      <c r="F66" s="254"/>
      <c r="G66" s="254"/>
      <c r="H66" s="254"/>
      <c r="I66" s="254"/>
      <c r="J66" s="254"/>
      <c r="K66" s="254"/>
      <c r="L66" s="254"/>
      <c r="M66" s="254"/>
      <c r="N66" s="254"/>
      <c r="O66" s="254"/>
      <c r="P66" s="254"/>
      <c r="Q66" s="254"/>
      <c r="R66" s="255"/>
    </row>
    <row r="67" spans="1:18" ht="27" customHeight="1" x14ac:dyDescent="0.2">
      <c r="A67" s="292">
        <v>44</v>
      </c>
      <c r="B67" s="275" t="s">
        <v>138</v>
      </c>
      <c r="C67" s="275"/>
      <c r="D67" s="275"/>
      <c r="E67" s="275"/>
      <c r="F67" s="275"/>
      <c r="G67" s="275"/>
      <c r="H67" s="275"/>
      <c r="I67" s="275"/>
      <c r="J67" s="275"/>
      <c r="K67" s="275"/>
      <c r="L67" s="275"/>
      <c r="M67" s="275"/>
      <c r="N67" s="275"/>
      <c r="O67" s="275"/>
      <c r="P67" s="275"/>
      <c r="Q67" s="275"/>
      <c r="R67" s="275"/>
    </row>
    <row r="68" spans="1:18" ht="60" customHeight="1" thickBot="1" x14ac:dyDescent="0.25">
      <c r="A68" s="293"/>
      <c r="B68" s="276"/>
      <c r="C68" s="276"/>
      <c r="D68" s="276"/>
      <c r="E68" s="276"/>
      <c r="F68" s="276"/>
      <c r="G68" s="276"/>
      <c r="H68" s="276"/>
      <c r="I68" s="276"/>
      <c r="J68" s="276"/>
      <c r="K68" s="276"/>
      <c r="L68" s="276"/>
      <c r="M68" s="276"/>
      <c r="N68" s="276"/>
      <c r="O68" s="276"/>
      <c r="P68" s="276"/>
      <c r="Q68" s="276"/>
      <c r="R68" s="276"/>
    </row>
    <row r="69" spans="1:18" ht="27" customHeight="1" x14ac:dyDescent="0.2">
      <c r="A69" s="294">
        <v>45</v>
      </c>
      <c r="B69" s="275" t="s">
        <v>139</v>
      </c>
      <c r="C69" s="275"/>
      <c r="D69" s="275"/>
      <c r="E69" s="275"/>
      <c r="F69" s="275"/>
      <c r="G69" s="275"/>
      <c r="H69" s="275"/>
      <c r="I69" s="275"/>
      <c r="J69" s="275"/>
      <c r="K69" s="275"/>
      <c r="L69" s="275"/>
      <c r="M69" s="275"/>
      <c r="N69" s="275"/>
      <c r="O69" s="275"/>
      <c r="P69" s="275"/>
      <c r="Q69" s="275"/>
      <c r="R69" s="275"/>
    </row>
    <row r="70" spans="1:18" ht="60" customHeight="1" thickBot="1" x14ac:dyDescent="0.25">
      <c r="A70" s="293"/>
      <c r="B70" s="276"/>
      <c r="C70" s="276"/>
      <c r="D70" s="276"/>
      <c r="E70" s="276"/>
      <c r="F70" s="276"/>
      <c r="G70" s="276"/>
      <c r="H70" s="276"/>
      <c r="I70" s="276"/>
      <c r="J70" s="276"/>
      <c r="K70" s="276"/>
      <c r="L70" s="276"/>
      <c r="M70" s="276"/>
      <c r="N70" s="276"/>
      <c r="O70" s="276"/>
      <c r="P70" s="276"/>
      <c r="Q70" s="276"/>
      <c r="R70" s="276"/>
    </row>
    <row r="71" spans="1:18" ht="27" customHeight="1" x14ac:dyDescent="0.2">
      <c r="A71" s="294">
        <v>46</v>
      </c>
      <c r="B71" s="275" t="s">
        <v>140</v>
      </c>
      <c r="C71" s="275"/>
      <c r="D71" s="275"/>
      <c r="E71" s="275"/>
      <c r="F71" s="275"/>
      <c r="G71" s="275"/>
      <c r="H71" s="275"/>
      <c r="I71" s="275"/>
      <c r="J71" s="275"/>
      <c r="K71" s="275"/>
      <c r="L71" s="275"/>
      <c r="M71" s="275"/>
      <c r="N71" s="275"/>
      <c r="O71" s="275"/>
      <c r="P71" s="275"/>
      <c r="Q71" s="275"/>
      <c r="R71" s="275"/>
    </row>
    <row r="72" spans="1:18" ht="60" customHeight="1" thickBot="1" x14ac:dyDescent="0.25">
      <c r="A72" s="295"/>
      <c r="B72" s="276"/>
      <c r="C72" s="276"/>
      <c r="D72" s="276"/>
      <c r="E72" s="276"/>
      <c r="F72" s="276"/>
      <c r="G72" s="276"/>
      <c r="H72" s="276"/>
      <c r="I72" s="276"/>
      <c r="J72" s="276"/>
      <c r="K72" s="276"/>
      <c r="L72" s="276"/>
      <c r="M72" s="276"/>
      <c r="N72" s="276"/>
      <c r="O72" s="276"/>
      <c r="P72" s="276"/>
      <c r="Q72" s="276"/>
      <c r="R72" s="276"/>
    </row>
    <row r="73" spans="1:18" ht="20" customHeight="1" thickBot="1" x14ac:dyDescent="0.25">
      <c r="B73" s="5"/>
      <c r="J73" s="159"/>
      <c r="K73" s="160"/>
      <c r="L73" s="265" t="s">
        <v>76</v>
      </c>
      <c r="M73" s="266"/>
      <c r="N73" s="266"/>
      <c r="O73" s="267"/>
      <c r="P73" s="288">
        <v>0</v>
      </c>
      <c r="Q73" s="289"/>
      <c r="R73" s="161" t="s">
        <v>342</v>
      </c>
    </row>
    <row r="74" spans="1:18" ht="20" customHeight="1" thickBot="1" x14ac:dyDescent="0.25">
      <c r="B74" s="5"/>
      <c r="J74" s="159" t="s">
        <v>341</v>
      </c>
      <c r="K74" s="160"/>
      <c r="L74" s="265" t="s">
        <v>77</v>
      </c>
      <c r="M74" s="266"/>
      <c r="N74" s="266"/>
      <c r="O74" s="267"/>
      <c r="P74" s="288">
        <v>0</v>
      </c>
      <c r="Q74" s="289"/>
      <c r="R74" s="162" t="s">
        <v>342</v>
      </c>
    </row>
    <row r="75" spans="1:18" ht="20" customHeight="1" thickBot="1" x14ac:dyDescent="0.25">
      <c r="B75" s="5"/>
      <c r="H75" s="286"/>
      <c r="I75" s="286"/>
      <c r="J75" s="175"/>
      <c r="K75" s="160"/>
      <c r="L75" s="265" t="s">
        <v>340</v>
      </c>
      <c r="M75" s="266"/>
      <c r="N75" s="266"/>
      <c r="O75" s="267"/>
      <c r="P75" s="288">
        <v>0</v>
      </c>
      <c r="Q75" s="289"/>
      <c r="R75" s="162" t="s">
        <v>342</v>
      </c>
    </row>
    <row r="76" spans="1:18" ht="5" customHeight="1" thickBot="1" x14ac:dyDescent="0.25">
      <c r="B76" s="5"/>
      <c r="K76" s="45"/>
      <c r="L76" s="48"/>
      <c r="M76" s="48"/>
      <c r="N76" s="48"/>
    </row>
    <row r="77" spans="1:18" ht="25" customHeight="1" thickBot="1" x14ac:dyDescent="0.25">
      <c r="B77" s="173"/>
      <c r="C77" s="173"/>
      <c r="D77" s="173"/>
      <c r="E77" s="173"/>
      <c r="F77" s="285" t="s">
        <v>197</v>
      </c>
      <c r="G77" s="285"/>
      <c r="H77" s="290" t="s">
        <v>84</v>
      </c>
      <c r="I77" s="291"/>
      <c r="J77" s="116"/>
      <c r="K77" s="45"/>
      <c r="L77" s="48"/>
      <c r="M77" s="48"/>
      <c r="N77" s="48"/>
      <c r="O77" s="116"/>
      <c r="P77" s="116"/>
      <c r="Q77" s="116"/>
      <c r="R77" s="116"/>
    </row>
    <row r="78" spans="1:18" ht="25" customHeight="1" thickTop="1" thickBot="1" x14ac:dyDescent="0.25">
      <c r="B78" s="227" t="s">
        <v>196</v>
      </c>
      <c r="C78" s="228"/>
      <c r="D78" s="228"/>
      <c r="E78" s="137"/>
      <c r="F78" s="268">
        <f>AVERAGE(P73:Q75)</f>
        <v>0</v>
      </c>
      <c r="G78" s="269"/>
      <c r="H78" s="270">
        <f>IF(AVERAGE(P73:Q75)&gt;((MIN(P73:Q75)+20)),MIN(P73:Q75)+20,VLOOKUP(F78,'Datos Aux'!$A$15:$C$33,3,TRUE))</f>
        <v>0</v>
      </c>
      <c r="I78" s="271"/>
      <c r="J78" s="138" t="s">
        <v>86</v>
      </c>
      <c r="K78" s="57">
        <f>20/100*H78</f>
        <v>0</v>
      </c>
      <c r="L78" s="222" t="s">
        <v>85</v>
      </c>
      <c r="M78" s="223"/>
      <c r="N78" s="224"/>
      <c r="O78" s="116"/>
      <c r="P78" s="116"/>
      <c r="Q78" s="116"/>
      <c r="R78" s="116"/>
    </row>
    <row r="79" spans="1:18" ht="5" customHeight="1" thickTop="1" x14ac:dyDescent="0.2">
      <c r="B79" s="5"/>
      <c r="K79" s="45"/>
      <c r="L79" s="49"/>
      <c r="M79" s="49"/>
      <c r="N79" s="49"/>
      <c r="O79" s="49"/>
    </row>
    <row r="80" spans="1:18" ht="5" customHeight="1" x14ac:dyDescent="0.2">
      <c r="A80" s="171"/>
      <c r="B80" s="172"/>
      <c r="C80" s="172"/>
      <c r="D80" s="172"/>
      <c r="E80" s="172"/>
      <c r="F80" s="172"/>
      <c r="G80" s="172"/>
      <c r="H80" s="172"/>
      <c r="I80" s="172"/>
      <c r="J80" s="172"/>
      <c r="K80" s="52"/>
      <c r="L80" s="53"/>
      <c r="M80" s="53"/>
      <c r="N80" s="53"/>
      <c r="O80" s="53"/>
      <c r="P80" s="172"/>
      <c r="Q80" s="172"/>
      <c r="R80" s="172"/>
    </row>
    <row r="81" spans="2:18" ht="5" customHeight="1" x14ac:dyDescent="0.2">
      <c r="B81" s="5"/>
    </row>
    <row r="82" spans="2:18" ht="16" thickBot="1" x14ac:dyDescent="0.25">
      <c r="B82" s="5"/>
    </row>
    <row r="83" spans="2:18" ht="18" thickTop="1" thickBot="1" x14ac:dyDescent="0.25">
      <c r="B83" s="205" t="s">
        <v>297</v>
      </c>
      <c r="C83" s="206"/>
      <c r="D83" s="206"/>
      <c r="E83" s="206"/>
      <c r="F83" s="207"/>
      <c r="G83" s="57">
        <f>K22</f>
        <v>0</v>
      </c>
      <c r="H83" s="139" t="s">
        <v>292</v>
      </c>
      <c r="I83" s="170"/>
      <c r="K83" s="272" t="s">
        <v>141</v>
      </c>
      <c r="L83" s="272"/>
      <c r="M83" s="272"/>
      <c r="N83" s="272"/>
      <c r="O83" s="272"/>
      <c r="P83" s="272"/>
      <c r="Q83" s="211">
        <f>G83+G85+G87+G89</f>
        <v>0</v>
      </c>
      <c r="R83" s="211"/>
    </row>
    <row r="84" spans="2:18" ht="20" customHeight="1" thickTop="1" thickBot="1" x14ac:dyDescent="0.25">
      <c r="B84" s="5"/>
      <c r="K84" s="273"/>
      <c r="L84" s="273"/>
      <c r="M84" s="273"/>
      <c r="N84" s="273"/>
      <c r="O84" s="273"/>
      <c r="P84" s="273"/>
      <c r="Q84" s="212"/>
      <c r="R84" s="212"/>
    </row>
    <row r="85" spans="2:18" ht="18" thickTop="1" thickBot="1" x14ac:dyDescent="0.25">
      <c r="B85" s="205" t="s">
        <v>298</v>
      </c>
      <c r="C85" s="206"/>
      <c r="D85" s="206"/>
      <c r="E85" s="206"/>
      <c r="F85" s="207"/>
      <c r="G85" s="57">
        <f>K42</f>
        <v>0</v>
      </c>
      <c r="H85" s="139" t="s">
        <v>292</v>
      </c>
      <c r="K85" s="274"/>
      <c r="L85" s="274"/>
      <c r="M85" s="274"/>
      <c r="N85" s="274"/>
      <c r="O85" s="274"/>
      <c r="P85" s="274"/>
      <c r="Q85" s="213"/>
      <c r="R85" s="213"/>
    </row>
    <row r="86" spans="2:18" ht="20" customHeight="1" thickTop="1" thickBot="1" x14ac:dyDescent="0.25">
      <c r="B86" s="5"/>
    </row>
    <row r="87" spans="2:18" ht="18" thickTop="1" thickBot="1" x14ac:dyDescent="0.25">
      <c r="B87" s="205" t="s">
        <v>299</v>
      </c>
      <c r="C87" s="206"/>
      <c r="D87" s="206"/>
      <c r="E87" s="206"/>
      <c r="F87" s="207"/>
      <c r="G87" s="57">
        <f>K60</f>
        <v>0</v>
      </c>
      <c r="H87" s="139" t="s">
        <v>292</v>
      </c>
    </row>
    <row r="88" spans="2:18" ht="20" customHeight="1" thickTop="1" thickBot="1" x14ac:dyDescent="0.25">
      <c r="B88" s="5"/>
    </row>
    <row r="89" spans="2:18" ht="18" thickTop="1" thickBot="1" x14ac:dyDescent="0.25">
      <c r="B89" s="205" t="s">
        <v>300</v>
      </c>
      <c r="C89" s="206"/>
      <c r="D89" s="206"/>
      <c r="E89" s="206"/>
      <c r="F89" s="207"/>
      <c r="G89" s="57">
        <f>K78</f>
        <v>0</v>
      </c>
      <c r="H89" s="139" t="s">
        <v>292</v>
      </c>
    </row>
    <row r="90" spans="2:18" ht="16" thickTop="1" x14ac:dyDescent="0.2"/>
  </sheetData>
  <mergeCells count="111">
    <mergeCell ref="A67:A68"/>
    <mergeCell ref="A69:A70"/>
    <mergeCell ref="A71:A72"/>
    <mergeCell ref="A35:A36"/>
    <mergeCell ref="A51:A52"/>
    <mergeCell ref="A53:A54"/>
    <mergeCell ref="A49:A50"/>
    <mergeCell ref="L55:O55"/>
    <mergeCell ref="L39:O39"/>
    <mergeCell ref="L38:O38"/>
    <mergeCell ref="L56:O56"/>
    <mergeCell ref="F77:G77"/>
    <mergeCell ref="H77:I77"/>
    <mergeCell ref="B78:D78"/>
    <mergeCell ref="F78:G78"/>
    <mergeCell ref="H78:I78"/>
    <mergeCell ref="L78:N78"/>
    <mergeCell ref="L73:O73"/>
    <mergeCell ref="A9:A10"/>
    <mergeCell ref="A11:A12"/>
    <mergeCell ref="A13:A14"/>
    <mergeCell ref="A15:A16"/>
    <mergeCell ref="A29:A30"/>
    <mergeCell ref="A31:A32"/>
    <mergeCell ref="A33:A34"/>
    <mergeCell ref="B22:D22"/>
    <mergeCell ref="F22:G22"/>
    <mergeCell ref="H22:I22"/>
    <mergeCell ref="L22:N22"/>
    <mergeCell ref="B26:R26"/>
    <mergeCell ref="L17:O17"/>
    <mergeCell ref="P17:Q17"/>
    <mergeCell ref="H19:I19"/>
    <mergeCell ref="L19:O19"/>
    <mergeCell ref="P19:Q19"/>
    <mergeCell ref="P73:Q73"/>
    <mergeCell ref="H75:I75"/>
    <mergeCell ref="L75:O75"/>
    <mergeCell ref="P75:Q75"/>
    <mergeCell ref="B60:D60"/>
    <mergeCell ref="F60:G60"/>
    <mergeCell ref="H60:I60"/>
    <mergeCell ref="L60:N60"/>
    <mergeCell ref="B64:R64"/>
    <mergeCell ref="B65:R66"/>
    <mergeCell ref="B67:R67"/>
    <mergeCell ref="B68:R68"/>
    <mergeCell ref="B69:R69"/>
    <mergeCell ref="B70:R70"/>
    <mergeCell ref="B71:R71"/>
    <mergeCell ref="B72:R72"/>
    <mergeCell ref="L74:O74"/>
    <mergeCell ref="P74:Q74"/>
    <mergeCell ref="P55:Q55"/>
    <mergeCell ref="H57:I57"/>
    <mergeCell ref="L57:O57"/>
    <mergeCell ref="P57:Q57"/>
    <mergeCell ref="F59:G59"/>
    <mergeCell ref="H59:I59"/>
    <mergeCell ref="B46:R46"/>
    <mergeCell ref="B47:R48"/>
    <mergeCell ref="B49:R49"/>
    <mergeCell ref="B50:R50"/>
    <mergeCell ref="B51:R51"/>
    <mergeCell ref="B52:R52"/>
    <mergeCell ref="B53:R53"/>
    <mergeCell ref="B54:R54"/>
    <mergeCell ref="P56:Q56"/>
    <mergeCell ref="B1:R1"/>
    <mergeCell ref="N2:O2"/>
    <mergeCell ref="P2:Q2"/>
    <mergeCell ref="B4:R4"/>
    <mergeCell ref="B6:R6"/>
    <mergeCell ref="P39:Q39"/>
    <mergeCell ref="F41:G41"/>
    <mergeCell ref="H41:I41"/>
    <mergeCell ref="B42:D42"/>
    <mergeCell ref="F42:G42"/>
    <mergeCell ref="H42:I42"/>
    <mergeCell ref="L42:N42"/>
    <mergeCell ref="L37:O37"/>
    <mergeCell ref="P37:Q37"/>
    <mergeCell ref="F21:G21"/>
    <mergeCell ref="H21:I21"/>
    <mergeCell ref="L18:O18"/>
    <mergeCell ref="P18:Q18"/>
    <mergeCell ref="P38:Q38"/>
    <mergeCell ref="B83:F83"/>
    <mergeCell ref="K83:P85"/>
    <mergeCell ref="Q83:R85"/>
    <mergeCell ref="B85:F85"/>
    <mergeCell ref="B87:F87"/>
    <mergeCell ref="B89:F89"/>
    <mergeCell ref="B7:R8"/>
    <mergeCell ref="B9:R9"/>
    <mergeCell ref="B11:R11"/>
    <mergeCell ref="B13:R13"/>
    <mergeCell ref="B15:R15"/>
    <mergeCell ref="B16:R16"/>
    <mergeCell ref="B14:R14"/>
    <mergeCell ref="B12:R12"/>
    <mergeCell ref="B10:R10"/>
    <mergeCell ref="B27:R28"/>
    <mergeCell ref="B29:R29"/>
    <mergeCell ref="B30:R30"/>
    <mergeCell ref="B31:R31"/>
    <mergeCell ref="B32:R32"/>
    <mergeCell ref="B33:R33"/>
    <mergeCell ref="B34:R34"/>
    <mergeCell ref="B35:R35"/>
    <mergeCell ref="B36:R36"/>
  </mergeCells>
  <conditionalFormatting sqref="H22">
    <cfRule type="cellIs" dxfId="119" priority="65" operator="between">
      <formula>0</formula>
      <formula>14.9</formula>
    </cfRule>
    <cfRule type="cellIs" dxfId="118" priority="64" operator="between">
      <formula>15</formula>
      <formula>39.9</formula>
    </cfRule>
    <cfRule type="cellIs" dxfId="117" priority="63" operator="between">
      <formula>40</formula>
      <formula>60</formula>
    </cfRule>
    <cfRule type="cellIs" dxfId="116" priority="62" operator="between">
      <formula>60.1</formula>
      <formula>80</formula>
    </cfRule>
    <cfRule type="cellIs" dxfId="115" priority="61" operator="between">
      <formula>80.1</formula>
      <formula>100</formula>
    </cfRule>
  </conditionalFormatting>
  <conditionalFormatting sqref="H42">
    <cfRule type="cellIs" dxfId="114" priority="55" operator="between">
      <formula>0</formula>
      <formula>14.9</formula>
    </cfRule>
    <cfRule type="cellIs" dxfId="113" priority="54" operator="between">
      <formula>15</formula>
      <formula>39.9</formula>
    </cfRule>
    <cfRule type="cellIs" dxfId="112" priority="53" operator="between">
      <formula>40</formula>
      <formula>60</formula>
    </cfRule>
    <cfRule type="cellIs" dxfId="111" priority="52" operator="between">
      <formula>60.1</formula>
      <formula>80</formula>
    </cfRule>
    <cfRule type="cellIs" dxfId="110" priority="51" operator="between">
      <formula>80.1</formula>
      <formula>100</formula>
    </cfRule>
  </conditionalFormatting>
  <conditionalFormatting sqref="H60">
    <cfRule type="cellIs" dxfId="109" priority="45" operator="between">
      <formula>0</formula>
      <formula>14.9</formula>
    </cfRule>
    <cfRule type="cellIs" dxfId="108" priority="44" operator="between">
      <formula>15</formula>
      <formula>39.9</formula>
    </cfRule>
    <cfRule type="cellIs" dxfId="107" priority="43" operator="between">
      <formula>40</formula>
      <formula>60</formula>
    </cfRule>
    <cfRule type="cellIs" dxfId="106" priority="42" operator="between">
      <formula>60.1</formula>
      <formula>80</formula>
    </cfRule>
    <cfRule type="cellIs" dxfId="105" priority="41" operator="between">
      <formula>80.1</formula>
      <formula>100</formula>
    </cfRule>
  </conditionalFormatting>
  <conditionalFormatting sqref="H78">
    <cfRule type="cellIs" dxfId="104" priority="33" operator="between">
      <formula>40</formula>
      <formula>60</formula>
    </cfRule>
    <cfRule type="cellIs" dxfId="103" priority="32" operator="between">
      <formula>60.1</formula>
      <formula>80</formula>
    </cfRule>
    <cfRule type="cellIs" dxfId="102" priority="31" operator="between">
      <formula>80.1</formula>
      <formula>100</formula>
    </cfRule>
    <cfRule type="cellIs" dxfId="101" priority="34" operator="between">
      <formula>15</formula>
      <formula>39.9</formula>
    </cfRule>
    <cfRule type="cellIs" dxfId="100" priority="35" operator="between">
      <formula>0</formula>
      <formula>14.9</formula>
    </cfRule>
  </conditionalFormatting>
  <conditionalFormatting sqref="P17:Q19">
    <cfRule type="cellIs" dxfId="99" priority="25" operator="between">
      <formula>0</formula>
      <formula>19.9</formula>
    </cfRule>
    <cfRule type="cellIs" dxfId="98" priority="24" operator="between">
      <formula>20</formula>
      <formula>39.9</formula>
    </cfRule>
    <cfRule type="cellIs" dxfId="97" priority="23" operator="between">
      <formula>40</formula>
      <formula>60</formula>
    </cfRule>
    <cfRule type="cellIs" dxfId="96" priority="22" operator="between">
      <formula>60.1</formula>
      <formula>80</formula>
    </cfRule>
    <cfRule type="cellIs" dxfId="95" priority="21" operator="between">
      <formula>80.1</formula>
      <formula>100</formula>
    </cfRule>
  </conditionalFormatting>
  <conditionalFormatting sqref="P37:Q39">
    <cfRule type="cellIs" dxfId="94" priority="15" operator="between">
      <formula>0</formula>
      <formula>19.9</formula>
    </cfRule>
    <cfRule type="cellIs" dxfId="93" priority="14" operator="between">
      <formula>20</formula>
      <formula>39.9</formula>
    </cfRule>
    <cfRule type="cellIs" dxfId="92" priority="13" operator="between">
      <formula>40</formula>
      <formula>60</formula>
    </cfRule>
    <cfRule type="cellIs" dxfId="91" priority="12" operator="between">
      <formula>60.1</formula>
      <formula>80</formula>
    </cfRule>
    <cfRule type="cellIs" dxfId="90" priority="11" operator="between">
      <formula>80.1</formula>
      <formula>100</formula>
    </cfRule>
  </conditionalFormatting>
  <conditionalFormatting sqref="P55:Q57">
    <cfRule type="cellIs" dxfId="89" priority="5" operator="between">
      <formula>0</formula>
      <formula>19.9</formula>
    </cfRule>
    <cfRule type="cellIs" dxfId="88" priority="4" operator="between">
      <formula>20</formula>
      <formula>39.9</formula>
    </cfRule>
    <cfRule type="cellIs" dxfId="87" priority="3" operator="between">
      <formula>40</formula>
      <formula>60</formula>
    </cfRule>
    <cfRule type="cellIs" dxfId="86" priority="2" operator="between">
      <formula>60.1</formula>
      <formula>80</formula>
    </cfRule>
    <cfRule type="cellIs" dxfId="85" priority="1" operator="between">
      <formula>80.1</formula>
      <formula>100</formula>
    </cfRule>
  </conditionalFormatting>
  <dataValidations count="2">
    <dataValidation allowBlank="1" showInputMessage="1" showErrorMessage="1" promptTitle="Aclaración" prompt="En ningún caso el valor final asignado al factor superará en 20 puntos porcentuales más el atributo peor evaluado." sqref="H22:I22 H42:I42 H60:I60 H78:I78" xr:uid="{7DBEED85-A04E-4CA9-8E24-5BD93D80FC91}"/>
    <dataValidation type="textLength" operator="lessThan" allowBlank="1" showInputMessage="1" showErrorMessage="1" errorTitle=" Supero caracteres" error="Ha superado el máximo de caracteres permitidos" promptTitle="Máximo caracteres" prompt="2000 caracteres como máximo_x000a_" sqref="B72:O72 B68 B54 B52 B50 B36 B34 B32 B30 B10 B12 B16 B14 B70" xr:uid="{0AF63C58-DA53-4CD2-AB7A-2707D761F5F0}">
      <formula1>2000</formula1>
    </dataValidation>
  </dataValidations>
  <pageMargins left="0.25" right="0.25" top="0.75" bottom="0.75" header="0.3" footer="0.3"/>
  <pageSetup paperSize="9" orientation="landscape" r:id="rId1"/>
  <rowBreaks count="2" manualBreakCount="2">
    <brk id="45" max="16383" man="1"/>
    <brk id="6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olo se permiten valores de la lista desplegable" promptTitle="Asiganción" prompt="Seleccione un porcentaje de asiganción para este atributo" xr:uid="{0B7A4825-A736-4DD3-A749-3FA25399C6CA}">
          <x14:formula1>
            <xm:f>'Datos Aux'!$B$10:$T$10</xm:f>
          </x14:formula1>
          <xm:sqref>P37:Q39 P17:Q19 P55:Q57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7032-4F17-4CBD-901E-BEB61F20D2CA}">
  <dimension ref="A1:R38"/>
  <sheetViews>
    <sheetView topLeftCell="A12" zoomScaleNormal="100" workbookViewId="0">
      <selection activeCell="S18" sqref="S18"/>
    </sheetView>
  </sheetViews>
  <sheetFormatPr baseColWidth="10" defaultColWidth="11.5" defaultRowHeight="15" x14ac:dyDescent="0.2"/>
  <cols>
    <col min="1" max="1" width="3.33203125" style="43" customWidth="1"/>
    <col min="2" max="2" width="7.6640625" style="1" customWidth="1"/>
    <col min="3" max="17" width="7.6640625" customWidth="1"/>
    <col min="18" max="23" width="8.6640625" customWidth="1"/>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42"/>
      <c r="R3" s="41"/>
    </row>
    <row r="4" spans="1:18" ht="17.25" customHeight="1" x14ac:dyDescent="0.2">
      <c r="A4" s="44"/>
      <c r="B4" s="300" t="s">
        <v>142</v>
      </c>
      <c r="C4" s="241"/>
      <c r="D4" s="241"/>
      <c r="E4" s="241"/>
      <c r="F4" s="241"/>
      <c r="G4" s="241"/>
      <c r="H4" s="241"/>
      <c r="I4" s="241"/>
      <c r="J4" s="241"/>
      <c r="K4" s="241"/>
      <c r="L4" s="241"/>
      <c r="M4" s="241"/>
      <c r="N4" s="241"/>
      <c r="O4" s="241"/>
      <c r="P4" s="241"/>
      <c r="Q4" s="241"/>
      <c r="R4" s="242"/>
    </row>
    <row r="5" spans="1:18" ht="5" customHeight="1" x14ac:dyDescent="0.2">
      <c r="B5" s="42"/>
      <c r="R5" s="41"/>
    </row>
    <row r="6" spans="1:18" ht="41.25" customHeight="1" thickBot="1" x14ac:dyDescent="0.25">
      <c r="B6" s="243" t="s">
        <v>143</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27" customHeight="1" x14ac:dyDescent="0.2">
      <c r="A9" s="259">
        <v>47</v>
      </c>
      <c r="B9" s="220" t="s">
        <v>144</v>
      </c>
      <c r="C9" s="220"/>
      <c r="D9" s="220"/>
      <c r="E9" s="220"/>
      <c r="F9" s="220"/>
      <c r="G9" s="220"/>
      <c r="H9" s="220"/>
      <c r="I9" s="220"/>
      <c r="J9" s="220"/>
      <c r="K9" s="220"/>
      <c r="L9" s="220"/>
      <c r="M9" s="220"/>
      <c r="N9" s="220"/>
      <c r="O9" s="220"/>
      <c r="P9" s="220"/>
      <c r="Q9" s="220"/>
      <c r="R9" s="220"/>
    </row>
    <row r="10" spans="1:18" ht="60" customHeight="1" thickBot="1" x14ac:dyDescent="0.25">
      <c r="A10" s="260"/>
      <c r="B10" s="221"/>
      <c r="C10" s="221"/>
      <c r="D10" s="221"/>
      <c r="E10" s="221"/>
      <c r="F10" s="221"/>
      <c r="G10" s="221"/>
      <c r="H10" s="221"/>
      <c r="I10" s="221"/>
      <c r="J10" s="221"/>
      <c r="K10" s="221"/>
      <c r="L10" s="221"/>
      <c r="M10" s="221"/>
      <c r="N10" s="221"/>
      <c r="O10" s="221"/>
      <c r="P10" s="221"/>
      <c r="Q10" s="221"/>
      <c r="R10" s="221"/>
    </row>
    <row r="11" spans="1:18" ht="27" customHeight="1" x14ac:dyDescent="0.2">
      <c r="A11" s="261">
        <v>48</v>
      </c>
      <c r="B11" s="220" t="s">
        <v>145</v>
      </c>
      <c r="C11" s="220"/>
      <c r="D11" s="220"/>
      <c r="E11" s="220"/>
      <c r="F11" s="220"/>
      <c r="G11" s="220"/>
      <c r="H11" s="220"/>
      <c r="I11" s="220"/>
      <c r="J11" s="220"/>
      <c r="K11" s="220"/>
      <c r="L11" s="220"/>
      <c r="M11" s="220"/>
      <c r="N11" s="220"/>
      <c r="O11" s="220"/>
      <c r="P11" s="220"/>
      <c r="Q11" s="220"/>
      <c r="R11" s="220"/>
    </row>
    <row r="12" spans="1:18" ht="60" customHeight="1" thickBot="1" x14ac:dyDescent="0.25">
      <c r="A12" s="260"/>
      <c r="B12" s="221"/>
      <c r="C12" s="221"/>
      <c r="D12" s="221"/>
      <c r="E12" s="221"/>
      <c r="F12" s="221"/>
      <c r="G12" s="221"/>
      <c r="H12" s="221"/>
      <c r="I12" s="221"/>
      <c r="J12" s="221"/>
      <c r="K12" s="221"/>
      <c r="L12" s="221"/>
      <c r="M12" s="221"/>
      <c r="N12" s="221"/>
      <c r="O12" s="221"/>
      <c r="P12" s="221"/>
      <c r="Q12" s="221"/>
      <c r="R12" s="221"/>
    </row>
    <row r="13" spans="1:18" ht="27" customHeight="1" x14ac:dyDescent="0.2">
      <c r="A13" s="261">
        <v>49</v>
      </c>
      <c r="B13" s="220" t="s">
        <v>146</v>
      </c>
      <c r="C13" s="220"/>
      <c r="D13" s="220"/>
      <c r="E13" s="220"/>
      <c r="F13" s="220"/>
      <c r="G13" s="220"/>
      <c r="H13" s="220"/>
      <c r="I13" s="220"/>
      <c r="J13" s="220"/>
      <c r="K13" s="220"/>
      <c r="L13" s="220"/>
      <c r="M13" s="220"/>
      <c r="N13" s="220"/>
      <c r="O13" s="220"/>
      <c r="P13" s="220"/>
      <c r="Q13" s="220"/>
      <c r="R13" s="220"/>
    </row>
    <row r="14" spans="1:18" ht="60" customHeight="1" thickBot="1" x14ac:dyDescent="0.25">
      <c r="A14" s="260"/>
      <c r="B14" s="221"/>
      <c r="C14" s="221"/>
      <c r="D14" s="221"/>
      <c r="E14" s="221"/>
      <c r="F14" s="221"/>
      <c r="G14" s="221"/>
      <c r="H14" s="221"/>
      <c r="I14" s="221"/>
      <c r="J14" s="221"/>
      <c r="K14" s="221"/>
      <c r="L14" s="221"/>
      <c r="M14" s="221"/>
      <c r="N14" s="221"/>
      <c r="O14" s="221"/>
      <c r="P14" s="221"/>
      <c r="Q14" s="221"/>
      <c r="R14" s="221"/>
    </row>
    <row r="15" spans="1:18" ht="27" customHeight="1" x14ac:dyDescent="0.2">
      <c r="A15" s="261">
        <v>50</v>
      </c>
      <c r="B15" s="220" t="s">
        <v>147</v>
      </c>
      <c r="C15" s="220"/>
      <c r="D15" s="220"/>
      <c r="E15" s="220"/>
      <c r="F15" s="220"/>
      <c r="G15" s="220"/>
      <c r="H15" s="220"/>
      <c r="I15" s="220"/>
      <c r="J15" s="220"/>
      <c r="K15" s="220"/>
      <c r="L15" s="220"/>
      <c r="M15" s="220"/>
      <c r="N15" s="220"/>
      <c r="O15" s="220"/>
      <c r="P15" s="220"/>
      <c r="Q15" s="220"/>
      <c r="R15" s="220"/>
    </row>
    <row r="16" spans="1:18" ht="60" customHeight="1" thickBot="1" x14ac:dyDescent="0.25">
      <c r="A16" s="260"/>
      <c r="B16" s="221"/>
      <c r="C16" s="221"/>
      <c r="D16" s="221"/>
      <c r="E16" s="221"/>
      <c r="F16" s="221"/>
      <c r="G16" s="221"/>
      <c r="H16" s="221"/>
      <c r="I16" s="221"/>
      <c r="J16" s="221"/>
      <c r="K16" s="221"/>
      <c r="L16" s="221"/>
      <c r="M16" s="221"/>
      <c r="N16" s="221"/>
      <c r="O16" s="221"/>
      <c r="P16" s="221"/>
      <c r="Q16" s="221"/>
      <c r="R16" s="221"/>
    </row>
    <row r="17" spans="1:18" ht="27" customHeight="1" x14ac:dyDescent="0.2">
      <c r="A17" s="261">
        <v>51</v>
      </c>
      <c r="B17" s="220" t="s">
        <v>148</v>
      </c>
      <c r="C17" s="220"/>
      <c r="D17" s="220"/>
      <c r="E17" s="220"/>
      <c r="F17" s="220"/>
      <c r="G17" s="220"/>
      <c r="H17" s="220"/>
      <c r="I17" s="220"/>
      <c r="J17" s="220"/>
      <c r="K17" s="220"/>
      <c r="L17" s="220"/>
      <c r="M17" s="220"/>
      <c r="N17" s="220"/>
      <c r="O17" s="220"/>
      <c r="P17" s="220"/>
      <c r="Q17" s="220"/>
      <c r="R17" s="220"/>
    </row>
    <row r="18" spans="1:18" ht="60" customHeight="1" thickBot="1" x14ac:dyDescent="0.25">
      <c r="A18" s="264"/>
      <c r="B18" s="221"/>
      <c r="C18" s="221"/>
      <c r="D18" s="221"/>
      <c r="E18" s="221"/>
      <c r="F18" s="221"/>
      <c r="G18" s="221"/>
      <c r="H18" s="221"/>
      <c r="I18" s="221"/>
      <c r="J18" s="221"/>
      <c r="K18" s="221"/>
      <c r="L18" s="221"/>
      <c r="M18" s="221"/>
      <c r="N18" s="221"/>
      <c r="O18" s="221"/>
      <c r="P18" s="221"/>
      <c r="Q18" s="221"/>
      <c r="R18" s="221"/>
    </row>
    <row r="19" spans="1:18" ht="20" customHeight="1" thickBot="1" x14ac:dyDescent="0.25">
      <c r="B19"/>
      <c r="J19" s="140"/>
      <c r="K19" s="45"/>
      <c r="L19" s="231" t="s">
        <v>76</v>
      </c>
      <c r="M19" s="232"/>
      <c r="N19" s="232"/>
      <c r="O19" s="233"/>
      <c r="P19" s="288">
        <v>0</v>
      </c>
      <c r="Q19" s="299"/>
      <c r="R19" s="146" t="s">
        <v>342</v>
      </c>
    </row>
    <row r="20" spans="1:18" ht="20" customHeight="1" thickBot="1" x14ac:dyDescent="0.25">
      <c r="B20"/>
      <c r="J20" s="140" t="s">
        <v>341</v>
      </c>
      <c r="K20" s="45"/>
      <c r="L20" s="231" t="s">
        <v>77</v>
      </c>
      <c r="M20" s="232"/>
      <c r="N20" s="232"/>
      <c r="O20" s="233"/>
      <c r="P20" s="288">
        <v>0</v>
      </c>
      <c r="Q20" s="299"/>
      <c r="R20" s="146" t="s">
        <v>342</v>
      </c>
    </row>
    <row r="21" spans="1:18" ht="20" customHeight="1" thickBot="1" x14ac:dyDescent="0.25">
      <c r="B21"/>
      <c r="H21" s="234"/>
      <c r="I21" s="234"/>
      <c r="J21" s="5"/>
      <c r="K21" s="45"/>
      <c r="L21" s="231" t="s">
        <v>340</v>
      </c>
      <c r="M21" s="232"/>
      <c r="N21" s="232"/>
      <c r="O21" s="233"/>
      <c r="P21" s="288">
        <v>0</v>
      </c>
      <c r="Q21" s="299"/>
      <c r="R21" s="146" t="s">
        <v>342</v>
      </c>
    </row>
    <row r="22" spans="1:18" ht="5" customHeight="1" thickBot="1" x14ac:dyDescent="0.25">
      <c r="B22"/>
      <c r="K22" s="45"/>
      <c r="L22" s="48"/>
      <c r="M22" s="48"/>
      <c r="N22" s="48"/>
    </row>
    <row r="23" spans="1:18" ht="25" customHeight="1" thickBot="1" x14ac:dyDescent="0.25">
      <c r="B23" s="55"/>
      <c r="C23" s="55"/>
      <c r="D23" s="55"/>
      <c r="E23" s="55"/>
      <c r="F23" s="262" t="s">
        <v>197</v>
      </c>
      <c r="G23" s="262"/>
      <c r="H23" s="262" t="s">
        <v>84</v>
      </c>
      <c r="I23" s="262"/>
      <c r="J23" s="55"/>
      <c r="K23" s="45"/>
      <c r="L23" s="48"/>
      <c r="M23" s="48"/>
      <c r="N23" s="48"/>
      <c r="O23" s="55"/>
      <c r="P23" s="55"/>
      <c r="Q23" s="55"/>
      <c r="R23" s="55"/>
    </row>
    <row r="24" spans="1:18" ht="25" customHeight="1" thickTop="1" thickBot="1" x14ac:dyDescent="0.25">
      <c r="B24" s="227" t="s">
        <v>196</v>
      </c>
      <c r="C24" s="228"/>
      <c r="D24" s="228"/>
      <c r="E24" s="137"/>
      <c r="F24" s="268">
        <f>AVERAGE(P19:Q21)</f>
        <v>0</v>
      </c>
      <c r="G24" s="269"/>
      <c r="H24" s="270">
        <f>IF(AVERAGE(P19:Q21)&gt;((MIN(P19:Q21)+20)),MIN(P19:Q21)+20,VLOOKUP(F24,'Datos Aux'!$A$15:$C$33,3,TRUE))</f>
        <v>0</v>
      </c>
      <c r="I24" s="271"/>
      <c r="J24" s="138" t="s">
        <v>86</v>
      </c>
      <c r="K24" s="57">
        <f>20/100*H24</f>
        <v>0</v>
      </c>
      <c r="L24" s="222" t="s">
        <v>301</v>
      </c>
      <c r="M24" s="223"/>
      <c r="N24" s="224"/>
      <c r="O24" s="55"/>
      <c r="P24" s="55"/>
      <c r="Q24" s="55"/>
      <c r="R24" s="55"/>
    </row>
    <row r="25" spans="1:18" ht="5" customHeight="1" thickTop="1" x14ac:dyDescent="0.2">
      <c r="B25"/>
      <c r="K25" s="45"/>
      <c r="L25" s="49"/>
      <c r="M25" s="49"/>
      <c r="N25" s="49"/>
      <c r="O25" s="49"/>
    </row>
    <row r="26" spans="1:18" ht="5" customHeight="1" x14ac:dyDescent="0.2">
      <c r="A26" s="50"/>
      <c r="B26" s="51"/>
      <c r="C26" s="51"/>
      <c r="D26" s="51"/>
      <c r="E26" s="51"/>
      <c r="F26" s="51"/>
      <c r="G26" s="51"/>
      <c r="H26" s="51"/>
      <c r="I26" s="51"/>
      <c r="J26" s="51"/>
      <c r="K26" s="52"/>
      <c r="L26" s="53"/>
      <c r="M26" s="53"/>
      <c r="N26" s="53"/>
      <c r="O26" s="53"/>
      <c r="P26" s="51"/>
      <c r="Q26" s="51"/>
      <c r="R26" s="51"/>
    </row>
    <row r="27" spans="1:18" ht="5" customHeight="1" x14ac:dyDescent="0.2">
      <c r="B27"/>
    </row>
    <row r="28" spans="1:18" ht="16" thickBot="1" x14ac:dyDescent="0.25">
      <c r="B28"/>
    </row>
    <row r="29" spans="1:18" ht="18" thickTop="1" thickBot="1" x14ac:dyDescent="0.25">
      <c r="B29" s="205" t="s">
        <v>301</v>
      </c>
      <c r="C29" s="206"/>
      <c r="D29" s="206"/>
      <c r="E29" s="206"/>
      <c r="F29" s="207"/>
      <c r="G29" s="57">
        <f>K24</f>
        <v>0</v>
      </c>
      <c r="H29" s="139" t="s">
        <v>292</v>
      </c>
      <c r="I29" s="3"/>
      <c r="K29" s="272" t="s">
        <v>149</v>
      </c>
      <c r="L29" s="272"/>
      <c r="M29" s="272"/>
      <c r="N29" s="272"/>
      <c r="O29" s="272"/>
      <c r="P29" s="272"/>
      <c r="Q29" s="211">
        <f>G29+G31+G33+G35</f>
        <v>0</v>
      </c>
      <c r="R29" s="211"/>
    </row>
    <row r="30" spans="1:18" ht="16" thickTop="1" x14ac:dyDescent="0.2">
      <c r="B30"/>
      <c r="K30" s="273"/>
      <c r="L30" s="273"/>
      <c r="M30" s="273"/>
      <c r="N30" s="273"/>
      <c r="O30" s="273"/>
      <c r="P30" s="273"/>
      <c r="Q30" s="212"/>
      <c r="R30" s="212"/>
    </row>
    <row r="31" spans="1:18" ht="16" thickBot="1" x14ac:dyDescent="0.25">
      <c r="A31"/>
      <c r="B31"/>
      <c r="K31" s="274"/>
      <c r="L31" s="274"/>
      <c r="M31" s="274"/>
      <c r="N31" s="274"/>
      <c r="O31" s="274"/>
      <c r="P31" s="274"/>
      <c r="Q31" s="213"/>
      <c r="R31" s="213"/>
    </row>
    <row r="32" spans="1:18" x14ac:dyDescent="0.2">
      <c r="A32"/>
      <c r="B32"/>
    </row>
    <row r="33" spans="2:8" x14ac:dyDescent="0.2">
      <c r="B33" s="39"/>
      <c r="C33" s="64"/>
      <c r="D33" s="64"/>
      <c r="E33" s="64"/>
      <c r="F33" s="64"/>
      <c r="G33" s="64"/>
      <c r="H33" s="64"/>
    </row>
    <row r="34" spans="2:8" x14ac:dyDescent="0.2">
      <c r="B34" s="39"/>
      <c r="C34" s="64"/>
      <c r="D34" s="64"/>
      <c r="E34" s="64"/>
      <c r="F34" s="64"/>
      <c r="G34" s="64"/>
      <c r="H34" s="64"/>
    </row>
    <row r="35" spans="2:8" x14ac:dyDescent="0.2">
      <c r="B35" s="39"/>
      <c r="C35" s="64"/>
      <c r="D35" s="64"/>
      <c r="E35" s="64"/>
      <c r="F35" s="64"/>
      <c r="G35" s="64"/>
      <c r="H35" s="64"/>
    </row>
    <row r="36" spans="2:8" x14ac:dyDescent="0.2">
      <c r="B36" s="39"/>
      <c r="C36" s="64"/>
      <c r="D36" s="64"/>
      <c r="E36" s="64"/>
      <c r="F36" s="64"/>
      <c r="G36" s="64"/>
      <c r="H36" s="64"/>
    </row>
    <row r="37" spans="2:8" x14ac:dyDescent="0.2">
      <c r="B37" s="39"/>
      <c r="C37" s="64"/>
      <c r="D37" s="64"/>
      <c r="E37" s="64"/>
      <c r="F37" s="64"/>
      <c r="G37" s="64"/>
      <c r="H37" s="64"/>
    </row>
    <row r="38" spans="2:8" x14ac:dyDescent="0.2">
      <c r="B38" s="39"/>
      <c r="C38" s="64"/>
      <c r="D38" s="64"/>
      <c r="E38" s="64"/>
      <c r="F38" s="64"/>
      <c r="G38" s="64"/>
      <c r="H38" s="64"/>
    </row>
  </sheetData>
  <mergeCells count="37">
    <mergeCell ref="L24:N24"/>
    <mergeCell ref="B24:D24"/>
    <mergeCell ref="F24:G24"/>
    <mergeCell ref="H24:I24"/>
    <mergeCell ref="A17:A18"/>
    <mergeCell ref="F23:G23"/>
    <mergeCell ref="H23:I23"/>
    <mergeCell ref="L20:O20"/>
    <mergeCell ref="A15:A16"/>
    <mergeCell ref="L21:O21"/>
    <mergeCell ref="P21:Q21"/>
    <mergeCell ref="L19:O19"/>
    <mergeCell ref="A9:A10"/>
    <mergeCell ref="A13:A14"/>
    <mergeCell ref="A11:A12"/>
    <mergeCell ref="P20:Q20"/>
    <mergeCell ref="B1:R1"/>
    <mergeCell ref="N2:O2"/>
    <mergeCell ref="P2:Q2"/>
    <mergeCell ref="B4:R4"/>
    <mergeCell ref="B6:R6"/>
    <mergeCell ref="B29:F29"/>
    <mergeCell ref="K29:P31"/>
    <mergeCell ref="Q29:R31"/>
    <mergeCell ref="B7:R8"/>
    <mergeCell ref="B9:R9"/>
    <mergeCell ref="B10:R10"/>
    <mergeCell ref="B11:R11"/>
    <mergeCell ref="B12:R12"/>
    <mergeCell ref="B13:R13"/>
    <mergeCell ref="B14:R14"/>
    <mergeCell ref="B15:R15"/>
    <mergeCell ref="B16:R16"/>
    <mergeCell ref="B17:R17"/>
    <mergeCell ref="B18:R18"/>
    <mergeCell ref="P19:Q19"/>
    <mergeCell ref="H21:I21"/>
  </mergeCells>
  <conditionalFormatting sqref="H24">
    <cfRule type="cellIs" dxfId="84" priority="21" operator="between">
      <formula>80.1</formula>
      <formula>100</formula>
    </cfRule>
    <cfRule type="cellIs" dxfId="83" priority="22" operator="between">
      <formula>60.1</formula>
      <formula>80</formula>
    </cfRule>
    <cfRule type="cellIs" dxfId="82" priority="23" operator="between">
      <formula>40</formula>
      <formula>60</formula>
    </cfRule>
    <cfRule type="cellIs" dxfId="81" priority="24" operator="between">
      <formula>15</formula>
      <formula>39.9</formula>
    </cfRule>
    <cfRule type="cellIs" dxfId="80" priority="25" operator="between">
      <formula>0</formula>
      <formula>14.9</formula>
    </cfRule>
  </conditionalFormatting>
  <dataValidations xWindow="710" yWindow="388" count="2">
    <dataValidation allowBlank="1" showInputMessage="1" showErrorMessage="1" promptTitle="Aclaración" prompt="En ningún caso el valor final asignado al factor superará en 20 puntos porcentuales más el atributo peor evaluado." sqref="H24:I24" xr:uid="{4E1D1228-698C-4650-9217-B36D4F19420E}"/>
    <dataValidation type="textLength" operator="lessThan" allowBlank="1" showInputMessage="1" showErrorMessage="1" errorTitle="Supero caracteres" error="Ha superado el máximo de caracteres permitidos" promptTitle="Máximo caracteres" prompt="2000 caracteres como máximo" sqref="B16 B14 B12 B10 B18" xr:uid="{E0DEAB1E-43F9-4321-81CC-CA28382CF695}">
      <formula1>2000</formula1>
    </dataValidation>
  </dataValidations>
  <pageMargins left="0.25" right="0.2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41AEA-09A7-4A86-8BD5-DD931BD03038}">
  <dimension ref="A1:R78"/>
  <sheetViews>
    <sheetView zoomScaleNormal="100" workbookViewId="0">
      <selection activeCell="P20" sqref="P20:Q20"/>
    </sheetView>
  </sheetViews>
  <sheetFormatPr baseColWidth="10" defaultColWidth="11.5" defaultRowHeight="15" x14ac:dyDescent="0.2"/>
  <cols>
    <col min="1" max="1" width="3.33203125" style="43" customWidth="1"/>
    <col min="2" max="2" width="7.6640625" style="1" customWidth="1"/>
    <col min="3" max="17" width="7.6640625" customWidth="1"/>
    <col min="18" max="23" width="8.6640625" customWidth="1"/>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42"/>
      <c r="R3" s="41"/>
    </row>
    <row r="4" spans="1:18" ht="33" customHeight="1" x14ac:dyDescent="0.2">
      <c r="A4" s="44"/>
      <c r="B4" s="240" t="s">
        <v>185</v>
      </c>
      <c r="C4" s="241"/>
      <c r="D4" s="241"/>
      <c r="E4" s="241"/>
      <c r="F4" s="241"/>
      <c r="G4" s="241"/>
      <c r="H4" s="241"/>
      <c r="I4" s="241"/>
      <c r="J4" s="241"/>
      <c r="K4" s="241"/>
      <c r="L4" s="241"/>
      <c r="M4" s="241"/>
      <c r="N4" s="241"/>
      <c r="O4" s="241"/>
      <c r="P4" s="241"/>
      <c r="Q4" s="241"/>
      <c r="R4" s="242"/>
    </row>
    <row r="5" spans="1:18" ht="5" customHeight="1" x14ac:dyDescent="0.2">
      <c r="B5" s="42"/>
      <c r="R5" s="41"/>
    </row>
    <row r="6" spans="1:18" ht="45.75" customHeight="1" thickBot="1" x14ac:dyDescent="0.25">
      <c r="B6" s="243" t="s">
        <v>152</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26.25" customHeight="1" x14ac:dyDescent="0.2">
      <c r="A9" s="237">
        <v>52</v>
      </c>
      <c r="B9" s="220" t="s">
        <v>153</v>
      </c>
      <c r="C9" s="220"/>
      <c r="D9" s="220"/>
      <c r="E9" s="220"/>
      <c r="F9" s="220"/>
      <c r="G9" s="220"/>
      <c r="H9" s="220"/>
      <c r="I9" s="220"/>
      <c r="J9" s="220"/>
      <c r="K9" s="220"/>
      <c r="L9" s="220"/>
      <c r="M9" s="220"/>
      <c r="N9" s="220"/>
      <c r="O9" s="220"/>
      <c r="P9" s="220"/>
      <c r="Q9" s="220"/>
      <c r="R9" s="220"/>
    </row>
    <row r="10" spans="1:18" ht="60" customHeight="1" thickBot="1" x14ac:dyDescent="0.25">
      <c r="A10" s="239"/>
      <c r="B10" s="221"/>
      <c r="C10" s="221"/>
      <c r="D10" s="221"/>
      <c r="E10" s="221"/>
      <c r="F10" s="221"/>
      <c r="G10" s="221"/>
      <c r="H10" s="221"/>
      <c r="I10" s="221"/>
      <c r="J10" s="221"/>
      <c r="K10" s="221"/>
      <c r="L10" s="221"/>
      <c r="M10" s="221"/>
      <c r="N10" s="221"/>
      <c r="O10" s="221"/>
      <c r="P10" s="221"/>
      <c r="Q10" s="221"/>
      <c r="R10" s="221"/>
    </row>
    <row r="11" spans="1:18" ht="27" customHeight="1" x14ac:dyDescent="0.2">
      <c r="A11" s="239">
        <v>53</v>
      </c>
      <c r="B11" s="220" t="s">
        <v>154</v>
      </c>
      <c r="C11" s="220"/>
      <c r="D11" s="220"/>
      <c r="E11" s="220"/>
      <c r="F11" s="220"/>
      <c r="G11" s="220"/>
      <c r="H11" s="220"/>
      <c r="I11" s="220"/>
      <c r="J11" s="220"/>
      <c r="K11" s="220"/>
      <c r="L11" s="220"/>
      <c r="M11" s="220"/>
      <c r="N11" s="220"/>
      <c r="O11" s="220"/>
      <c r="P11" s="220"/>
      <c r="Q11" s="220"/>
      <c r="R11" s="220"/>
    </row>
    <row r="12" spans="1:18" ht="60" customHeight="1" thickBot="1" x14ac:dyDescent="0.25">
      <c r="A12" s="239"/>
      <c r="B12" s="221"/>
      <c r="C12" s="221"/>
      <c r="D12" s="221"/>
      <c r="E12" s="221"/>
      <c r="F12" s="221"/>
      <c r="G12" s="221"/>
      <c r="H12" s="221"/>
      <c r="I12" s="221"/>
      <c r="J12" s="221"/>
      <c r="K12" s="221"/>
      <c r="L12" s="221"/>
      <c r="M12" s="221"/>
      <c r="N12" s="221"/>
      <c r="O12" s="221"/>
      <c r="P12" s="221"/>
      <c r="Q12" s="221"/>
      <c r="R12" s="221"/>
    </row>
    <row r="13" spans="1:18" ht="27" customHeight="1" x14ac:dyDescent="0.2">
      <c r="A13" s="239">
        <v>54</v>
      </c>
      <c r="B13" s="220" t="s">
        <v>155</v>
      </c>
      <c r="C13" s="220"/>
      <c r="D13" s="220"/>
      <c r="E13" s="220"/>
      <c r="F13" s="220"/>
      <c r="G13" s="220"/>
      <c r="H13" s="220"/>
      <c r="I13" s="220"/>
      <c r="J13" s="220"/>
      <c r="K13" s="220"/>
      <c r="L13" s="220"/>
      <c r="M13" s="220"/>
      <c r="N13" s="220"/>
      <c r="O13" s="220"/>
      <c r="P13" s="220"/>
      <c r="Q13" s="220"/>
      <c r="R13" s="220"/>
    </row>
    <row r="14" spans="1:18" ht="60" customHeight="1" thickBot="1" x14ac:dyDescent="0.25">
      <c r="A14" s="239"/>
      <c r="B14" s="221"/>
      <c r="C14" s="221"/>
      <c r="D14" s="221"/>
      <c r="E14" s="221"/>
      <c r="F14" s="221"/>
      <c r="G14" s="221"/>
      <c r="H14" s="221"/>
      <c r="I14" s="221"/>
      <c r="J14" s="221"/>
      <c r="K14" s="221"/>
      <c r="L14" s="221"/>
      <c r="M14" s="221"/>
      <c r="N14" s="221"/>
      <c r="O14" s="221"/>
      <c r="P14" s="221"/>
      <c r="Q14" s="221"/>
      <c r="R14" s="221"/>
    </row>
    <row r="15" spans="1:18" ht="38.25" customHeight="1" x14ac:dyDescent="0.2">
      <c r="A15" s="239">
        <v>55</v>
      </c>
      <c r="B15" s="220" t="s">
        <v>156</v>
      </c>
      <c r="C15" s="220"/>
      <c r="D15" s="220"/>
      <c r="E15" s="220"/>
      <c r="F15" s="220"/>
      <c r="G15" s="220"/>
      <c r="H15" s="220"/>
      <c r="I15" s="220"/>
      <c r="J15" s="220"/>
      <c r="K15" s="220"/>
      <c r="L15" s="220"/>
      <c r="M15" s="220"/>
      <c r="N15" s="220"/>
      <c r="O15" s="220"/>
      <c r="P15" s="220"/>
      <c r="Q15" s="220"/>
      <c r="R15" s="220"/>
    </row>
    <row r="16" spans="1:18" ht="60" customHeight="1" thickBot="1" x14ac:dyDescent="0.25">
      <c r="A16" s="239"/>
      <c r="B16" s="221"/>
      <c r="C16" s="221"/>
      <c r="D16" s="221"/>
      <c r="E16" s="221"/>
      <c r="F16" s="221"/>
      <c r="G16" s="221"/>
      <c r="H16" s="221"/>
      <c r="I16" s="221"/>
      <c r="J16" s="221"/>
      <c r="K16" s="221"/>
      <c r="L16" s="221"/>
      <c r="M16" s="221"/>
      <c r="N16" s="221"/>
      <c r="O16" s="221"/>
      <c r="P16" s="221"/>
      <c r="Q16" s="221"/>
      <c r="R16" s="221"/>
    </row>
    <row r="17" spans="1:18" ht="27" customHeight="1" x14ac:dyDescent="0.2">
      <c r="A17" s="239">
        <v>56</v>
      </c>
      <c r="B17" s="220" t="s">
        <v>157</v>
      </c>
      <c r="C17" s="220"/>
      <c r="D17" s="220"/>
      <c r="E17" s="220"/>
      <c r="F17" s="220"/>
      <c r="G17" s="220"/>
      <c r="H17" s="220"/>
      <c r="I17" s="220"/>
      <c r="J17" s="220"/>
      <c r="K17" s="220"/>
      <c r="L17" s="220"/>
      <c r="M17" s="220"/>
      <c r="N17" s="220"/>
      <c r="O17" s="220"/>
      <c r="P17" s="220"/>
      <c r="Q17" s="220"/>
      <c r="R17" s="220"/>
    </row>
    <row r="18" spans="1:18" ht="60" customHeight="1" thickBot="1" x14ac:dyDescent="0.25">
      <c r="A18" s="238"/>
      <c r="B18" s="221"/>
      <c r="C18" s="221"/>
      <c r="D18" s="221"/>
      <c r="E18" s="221"/>
      <c r="F18" s="221"/>
      <c r="G18" s="221"/>
      <c r="H18" s="221"/>
      <c r="I18" s="221"/>
      <c r="J18" s="221"/>
      <c r="K18" s="221"/>
      <c r="L18" s="221"/>
      <c r="M18" s="221"/>
      <c r="N18" s="221"/>
      <c r="O18" s="221"/>
      <c r="P18" s="221"/>
      <c r="Q18" s="221"/>
      <c r="R18" s="221"/>
    </row>
    <row r="19" spans="1:18" ht="20" customHeight="1" thickBot="1" x14ac:dyDescent="0.25">
      <c r="B19"/>
      <c r="J19" s="140"/>
      <c r="K19" s="45"/>
      <c r="L19" s="231" t="s">
        <v>76</v>
      </c>
      <c r="M19" s="232"/>
      <c r="N19" s="232"/>
      <c r="O19" s="233"/>
      <c r="P19" s="288">
        <v>0</v>
      </c>
      <c r="Q19" s="299"/>
      <c r="R19" s="146" t="s">
        <v>342</v>
      </c>
    </row>
    <row r="20" spans="1:18" ht="20" customHeight="1" thickBot="1" x14ac:dyDescent="0.25">
      <c r="B20"/>
      <c r="J20" s="140" t="s">
        <v>341</v>
      </c>
      <c r="K20" s="45"/>
      <c r="L20" s="231" t="s">
        <v>77</v>
      </c>
      <c r="M20" s="232"/>
      <c r="N20" s="232"/>
      <c r="O20" s="233"/>
      <c r="P20" s="288">
        <v>0</v>
      </c>
      <c r="Q20" s="299"/>
      <c r="R20" s="146" t="s">
        <v>342</v>
      </c>
    </row>
    <row r="21" spans="1:18" ht="20" customHeight="1" thickBot="1" x14ac:dyDescent="0.25">
      <c r="B21"/>
      <c r="H21" s="234"/>
      <c r="I21" s="234"/>
      <c r="J21" s="5"/>
      <c r="K21" s="45"/>
      <c r="L21" s="231" t="s">
        <v>340</v>
      </c>
      <c r="M21" s="232"/>
      <c r="N21" s="232"/>
      <c r="O21" s="233"/>
      <c r="P21" s="288">
        <v>0</v>
      </c>
      <c r="Q21" s="299"/>
      <c r="R21" s="146" t="s">
        <v>342</v>
      </c>
    </row>
    <row r="22" spans="1:18" ht="5" customHeight="1" thickBot="1" x14ac:dyDescent="0.25">
      <c r="B22"/>
      <c r="K22" s="45"/>
      <c r="L22" s="48"/>
      <c r="M22" s="48"/>
      <c r="N22" s="48"/>
    </row>
    <row r="23" spans="1:18" ht="25" customHeight="1" thickBot="1" x14ac:dyDescent="0.25">
      <c r="B23" s="55"/>
      <c r="C23" s="55"/>
      <c r="D23" s="55"/>
      <c r="E23" s="55"/>
      <c r="F23" s="262" t="s">
        <v>197</v>
      </c>
      <c r="G23" s="262"/>
      <c r="H23" s="262" t="s">
        <v>84</v>
      </c>
      <c r="I23" s="262"/>
      <c r="J23" s="55"/>
      <c r="K23" s="45"/>
      <c r="L23" s="48"/>
      <c r="M23" s="48"/>
      <c r="N23" s="48"/>
      <c r="O23" s="55"/>
      <c r="P23" s="55"/>
      <c r="Q23" s="55"/>
      <c r="R23" s="55"/>
    </row>
    <row r="24" spans="1:18" ht="25" customHeight="1" thickTop="1" thickBot="1" x14ac:dyDescent="0.25">
      <c r="B24" s="227" t="s">
        <v>196</v>
      </c>
      <c r="C24" s="228"/>
      <c r="D24" s="228"/>
      <c r="E24" s="137"/>
      <c r="F24" s="268">
        <f>AVERAGE(P19:Q21)</f>
        <v>0</v>
      </c>
      <c r="G24" s="269"/>
      <c r="H24" s="270">
        <f>IF(AVERAGE(P19:Q21)&gt;((MIN(P19:Q21)+20)),MIN(P19:Q21)+20,VLOOKUP(F24,'Datos Aux'!$A$15:$C$33,3,TRUE))</f>
        <v>0</v>
      </c>
      <c r="I24" s="271"/>
      <c r="J24" s="138" t="s">
        <v>86</v>
      </c>
      <c r="K24" s="57">
        <f>30/100*H24</f>
        <v>0</v>
      </c>
      <c r="L24" s="222" t="s">
        <v>302</v>
      </c>
      <c r="M24" s="223"/>
      <c r="N24" s="224"/>
      <c r="O24" s="55"/>
      <c r="P24" s="55"/>
      <c r="Q24" s="55"/>
      <c r="R24" s="55"/>
    </row>
    <row r="25" spans="1:18" ht="5" customHeight="1" thickTop="1" x14ac:dyDescent="0.2">
      <c r="B25"/>
      <c r="K25" s="45"/>
      <c r="L25" s="49"/>
      <c r="M25" s="49"/>
      <c r="N25" s="49"/>
      <c r="O25" s="49"/>
    </row>
    <row r="26" spans="1:18" ht="5" customHeight="1" x14ac:dyDescent="0.2">
      <c r="A26" s="50"/>
      <c r="B26" s="51"/>
      <c r="C26" s="51"/>
      <c r="D26" s="51"/>
      <c r="E26" s="51"/>
      <c r="F26" s="51"/>
      <c r="G26" s="51"/>
      <c r="H26" s="51"/>
      <c r="I26" s="51"/>
      <c r="J26" s="51"/>
      <c r="K26" s="52"/>
      <c r="L26" s="53"/>
      <c r="M26" s="53"/>
      <c r="N26" s="53"/>
      <c r="O26" s="53"/>
      <c r="P26" s="51"/>
      <c r="Q26" s="51"/>
      <c r="R26" s="51"/>
    </row>
    <row r="27" spans="1:18" ht="5" customHeight="1" x14ac:dyDescent="0.2">
      <c r="B27"/>
    </row>
    <row r="28" spans="1:18" ht="48.75" customHeight="1" thickBot="1" x14ac:dyDescent="0.25">
      <c r="B28" s="256" t="s">
        <v>158</v>
      </c>
      <c r="C28" s="244"/>
      <c r="D28" s="244"/>
      <c r="E28" s="244"/>
      <c r="F28" s="244"/>
      <c r="G28" s="244"/>
      <c r="H28" s="244"/>
      <c r="I28" s="244"/>
      <c r="J28" s="244"/>
      <c r="K28" s="244"/>
      <c r="L28" s="244"/>
      <c r="M28" s="244"/>
      <c r="N28" s="244"/>
      <c r="O28" s="244"/>
      <c r="P28" s="244"/>
      <c r="Q28" s="244"/>
      <c r="R28" s="245"/>
    </row>
    <row r="29" spans="1:18" ht="15" customHeight="1" x14ac:dyDescent="0.2">
      <c r="B29" s="250" t="s">
        <v>78</v>
      </c>
      <c r="C29" s="251"/>
      <c r="D29" s="251"/>
      <c r="E29" s="251"/>
      <c r="F29" s="251"/>
      <c r="G29" s="251"/>
      <c r="H29" s="251"/>
      <c r="I29" s="251"/>
      <c r="J29" s="251"/>
      <c r="K29" s="251"/>
      <c r="L29" s="251"/>
      <c r="M29" s="251"/>
      <c r="N29" s="251"/>
      <c r="O29" s="251"/>
      <c r="P29" s="251"/>
      <c r="Q29" s="251"/>
      <c r="R29" s="252"/>
    </row>
    <row r="30" spans="1:18" ht="25" customHeight="1" thickBot="1" x14ac:dyDescent="0.25">
      <c r="B30" s="253"/>
      <c r="C30" s="254"/>
      <c r="D30" s="254"/>
      <c r="E30" s="254"/>
      <c r="F30" s="254"/>
      <c r="G30" s="254"/>
      <c r="H30" s="254"/>
      <c r="I30" s="254"/>
      <c r="J30" s="254"/>
      <c r="K30" s="254"/>
      <c r="L30" s="254"/>
      <c r="M30" s="254"/>
      <c r="N30" s="254"/>
      <c r="O30" s="254"/>
      <c r="P30" s="254"/>
      <c r="Q30" s="254"/>
      <c r="R30" s="255"/>
    </row>
    <row r="31" spans="1:18" ht="27" customHeight="1" x14ac:dyDescent="0.2">
      <c r="A31" s="259">
        <v>57</v>
      </c>
      <c r="B31" s="220" t="s">
        <v>159</v>
      </c>
      <c r="C31" s="220"/>
      <c r="D31" s="220"/>
      <c r="E31" s="220"/>
      <c r="F31" s="220"/>
      <c r="G31" s="220"/>
      <c r="H31" s="220"/>
      <c r="I31" s="220"/>
      <c r="J31" s="220"/>
      <c r="K31" s="220"/>
      <c r="L31" s="220"/>
      <c r="M31" s="220"/>
      <c r="N31" s="220"/>
      <c r="O31" s="220"/>
      <c r="P31" s="220"/>
      <c r="Q31" s="220"/>
      <c r="R31" s="220"/>
    </row>
    <row r="32" spans="1:18" ht="60" customHeight="1" thickBot="1" x14ac:dyDescent="0.25">
      <c r="A32" s="260"/>
      <c r="B32" s="221"/>
      <c r="C32" s="221"/>
      <c r="D32" s="221"/>
      <c r="E32" s="221"/>
      <c r="F32" s="221"/>
      <c r="G32" s="221"/>
      <c r="H32" s="221"/>
      <c r="I32" s="221"/>
      <c r="J32" s="221"/>
      <c r="K32" s="221"/>
      <c r="L32" s="221"/>
      <c r="M32" s="221"/>
      <c r="N32" s="221"/>
      <c r="O32" s="221"/>
      <c r="P32" s="221"/>
      <c r="Q32" s="221"/>
      <c r="R32" s="221"/>
    </row>
    <row r="33" spans="1:18" ht="27" customHeight="1" x14ac:dyDescent="0.2">
      <c r="A33" s="261">
        <v>58</v>
      </c>
      <c r="B33" s="220" t="s">
        <v>160</v>
      </c>
      <c r="C33" s="220"/>
      <c r="D33" s="220"/>
      <c r="E33" s="220"/>
      <c r="F33" s="220"/>
      <c r="G33" s="220"/>
      <c r="H33" s="220"/>
      <c r="I33" s="220"/>
      <c r="J33" s="220"/>
      <c r="K33" s="220"/>
      <c r="L33" s="220"/>
      <c r="M33" s="220"/>
      <c r="N33" s="220"/>
      <c r="O33" s="220"/>
      <c r="P33" s="220"/>
      <c r="Q33" s="220"/>
      <c r="R33" s="220"/>
    </row>
    <row r="34" spans="1:18" ht="60" customHeight="1" thickBot="1" x14ac:dyDescent="0.25">
      <c r="A34" s="260"/>
      <c r="B34" s="221"/>
      <c r="C34" s="221"/>
      <c r="D34" s="221"/>
      <c r="E34" s="221"/>
      <c r="F34" s="221"/>
      <c r="G34" s="221"/>
      <c r="H34" s="221"/>
      <c r="I34" s="221"/>
      <c r="J34" s="221"/>
      <c r="K34" s="221"/>
      <c r="L34" s="221"/>
      <c r="M34" s="221"/>
      <c r="N34" s="221"/>
      <c r="O34" s="221"/>
      <c r="P34" s="221"/>
      <c r="Q34" s="221"/>
      <c r="R34" s="221"/>
    </row>
    <row r="35" spans="1:18" ht="27" customHeight="1" x14ac:dyDescent="0.2">
      <c r="A35" s="261">
        <v>59</v>
      </c>
      <c r="B35" s="220" t="s">
        <v>161</v>
      </c>
      <c r="C35" s="220"/>
      <c r="D35" s="220"/>
      <c r="E35" s="220"/>
      <c r="F35" s="220"/>
      <c r="G35" s="220"/>
      <c r="H35" s="220"/>
      <c r="I35" s="220"/>
      <c r="J35" s="220"/>
      <c r="K35" s="220"/>
      <c r="L35" s="220"/>
      <c r="M35" s="220"/>
      <c r="N35" s="220"/>
      <c r="O35" s="220"/>
      <c r="P35" s="220"/>
      <c r="Q35" s="220"/>
      <c r="R35" s="220"/>
    </row>
    <row r="36" spans="1:18" ht="60" customHeight="1" thickBot="1" x14ac:dyDescent="0.25">
      <c r="A36" s="264"/>
      <c r="B36" s="221"/>
      <c r="C36" s="221"/>
      <c r="D36" s="221"/>
      <c r="E36" s="221"/>
      <c r="F36" s="221"/>
      <c r="G36" s="221"/>
      <c r="H36" s="221"/>
      <c r="I36" s="221"/>
      <c r="J36" s="221"/>
      <c r="K36" s="221"/>
      <c r="L36" s="221"/>
      <c r="M36" s="221"/>
      <c r="N36" s="221"/>
      <c r="O36" s="221"/>
      <c r="P36" s="221"/>
      <c r="Q36" s="221"/>
      <c r="R36" s="221"/>
    </row>
    <row r="37" spans="1:18" ht="20" customHeight="1" thickBot="1" x14ac:dyDescent="0.25">
      <c r="B37"/>
      <c r="J37" s="140"/>
      <c r="K37" s="45"/>
      <c r="L37" s="231" t="s">
        <v>76</v>
      </c>
      <c r="M37" s="232"/>
      <c r="N37" s="232"/>
      <c r="O37" s="233"/>
      <c r="P37" s="288">
        <v>0</v>
      </c>
      <c r="Q37" s="299"/>
      <c r="R37" s="146" t="s">
        <v>342</v>
      </c>
    </row>
    <row r="38" spans="1:18" ht="20" customHeight="1" thickBot="1" x14ac:dyDescent="0.25">
      <c r="B38"/>
      <c r="J38" s="140" t="s">
        <v>341</v>
      </c>
      <c r="K38" s="45"/>
      <c r="L38" s="231" t="s">
        <v>77</v>
      </c>
      <c r="M38" s="232"/>
      <c r="N38" s="232"/>
      <c r="O38" s="233"/>
      <c r="P38" s="288">
        <v>0</v>
      </c>
      <c r="Q38" s="299"/>
      <c r="R38" s="146" t="s">
        <v>342</v>
      </c>
    </row>
    <row r="39" spans="1:18" ht="20" customHeight="1" thickBot="1" x14ac:dyDescent="0.25">
      <c r="B39"/>
      <c r="H39" s="234"/>
      <c r="I39" s="234"/>
      <c r="J39" s="5"/>
      <c r="K39" s="45"/>
      <c r="L39" s="231" t="s">
        <v>340</v>
      </c>
      <c r="M39" s="232"/>
      <c r="N39" s="232"/>
      <c r="O39" s="233"/>
      <c r="P39" s="288">
        <v>0</v>
      </c>
      <c r="Q39" s="299"/>
      <c r="R39" s="146" t="s">
        <v>342</v>
      </c>
    </row>
    <row r="40" spans="1:18" ht="5" customHeight="1" thickBot="1" x14ac:dyDescent="0.25">
      <c r="B40"/>
      <c r="K40" s="45"/>
      <c r="L40" s="48"/>
      <c r="M40" s="48"/>
      <c r="N40" s="48"/>
    </row>
    <row r="41" spans="1:18" ht="25" customHeight="1" thickBot="1" x14ac:dyDescent="0.25">
      <c r="B41" s="58"/>
      <c r="C41" s="58"/>
      <c r="D41" s="58"/>
      <c r="E41" s="58"/>
      <c r="F41" s="262" t="s">
        <v>197</v>
      </c>
      <c r="G41" s="262"/>
      <c r="H41" s="262" t="s">
        <v>84</v>
      </c>
      <c r="I41" s="262"/>
      <c r="J41" s="55"/>
      <c r="K41" s="45"/>
      <c r="L41" s="48"/>
      <c r="M41" s="48"/>
      <c r="N41" s="48"/>
      <c r="O41" s="55"/>
      <c r="P41" s="55"/>
      <c r="Q41" s="55"/>
      <c r="R41" s="55"/>
    </row>
    <row r="42" spans="1:18" ht="25" customHeight="1" thickTop="1" thickBot="1" x14ac:dyDescent="0.25">
      <c r="B42" s="227" t="s">
        <v>196</v>
      </c>
      <c r="C42" s="228"/>
      <c r="D42" s="228"/>
      <c r="E42" s="137"/>
      <c r="F42" s="268">
        <f>AVERAGE(P37:Q39)</f>
        <v>0</v>
      </c>
      <c r="G42" s="269"/>
      <c r="H42" s="270">
        <f>IF(AVERAGE(P37:Q39)&gt;((MIN(P37:Q39)+20)),MIN(P37:Q39)+20,VLOOKUP(F42,'Datos Aux'!$A$15:$C$33,3,TRUE))</f>
        <v>0</v>
      </c>
      <c r="I42" s="271"/>
      <c r="J42" s="138" t="s">
        <v>86</v>
      </c>
      <c r="K42" s="57">
        <f>30/100*H42</f>
        <v>0</v>
      </c>
      <c r="L42" s="222" t="s">
        <v>303</v>
      </c>
      <c r="M42" s="223"/>
      <c r="N42" s="224"/>
      <c r="O42" s="55"/>
      <c r="P42" s="55"/>
      <c r="Q42" s="55"/>
      <c r="R42" s="55"/>
    </row>
    <row r="43" spans="1:18" ht="5" customHeight="1" thickTop="1" x14ac:dyDescent="0.2">
      <c r="B43"/>
      <c r="K43" s="45"/>
      <c r="L43" s="49"/>
      <c r="M43" s="49"/>
      <c r="N43" s="49"/>
      <c r="O43" s="49"/>
    </row>
    <row r="44" spans="1:18" ht="5" customHeight="1" x14ac:dyDescent="0.2">
      <c r="A44" s="50"/>
      <c r="B44" s="51"/>
      <c r="C44" s="51"/>
      <c r="D44" s="51"/>
      <c r="E44" s="51"/>
      <c r="F44" s="51"/>
      <c r="G44" s="51"/>
      <c r="H44" s="51"/>
      <c r="I44" s="51"/>
      <c r="J44" s="51"/>
      <c r="K44" s="52"/>
      <c r="L44" s="53"/>
      <c r="M44" s="53"/>
      <c r="N44" s="53"/>
      <c r="O44" s="53"/>
      <c r="P44" s="51"/>
      <c r="Q44" s="51"/>
      <c r="R44" s="51"/>
    </row>
    <row r="45" spans="1:18" ht="5" customHeight="1" x14ac:dyDescent="0.2">
      <c r="B45"/>
    </row>
    <row r="46" spans="1:18" ht="43.5" customHeight="1" thickBot="1" x14ac:dyDescent="0.25">
      <c r="B46" s="256" t="s">
        <v>162</v>
      </c>
      <c r="C46" s="244"/>
      <c r="D46" s="244"/>
      <c r="E46" s="244"/>
      <c r="F46" s="244"/>
      <c r="G46" s="244"/>
      <c r="H46" s="244"/>
      <c r="I46" s="244"/>
      <c r="J46" s="244"/>
      <c r="K46" s="244"/>
      <c r="L46" s="244"/>
      <c r="M46" s="244"/>
      <c r="N46" s="244"/>
      <c r="O46" s="244"/>
      <c r="P46" s="244"/>
      <c r="Q46" s="244"/>
      <c r="R46" s="245"/>
    </row>
    <row r="47" spans="1:18" ht="15" customHeight="1" x14ac:dyDescent="0.2">
      <c r="B47" s="250" t="s">
        <v>78</v>
      </c>
      <c r="C47" s="251"/>
      <c r="D47" s="251"/>
      <c r="E47" s="251"/>
      <c r="F47" s="251"/>
      <c r="G47" s="251"/>
      <c r="H47" s="251"/>
      <c r="I47" s="251"/>
      <c r="J47" s="251"/>
      <c r="K47" s="251"/>
      <c r="L47" s="251"/>
      <c r="M47" s="251"/>
      <c r="N47" s="251"/>
      <c r="O47" s="251"/>
      <c r="P47" s="251"/>
      <c r="Q47" s="251"/>
      <c r="R47" s="252"/>
    </row>
    <row r="48" spans="1:18" ht="25" customHeight="1" thickBot="1" x14ac:dyDescent="0.25">
      <c r="B48" s="253"/>
      <c r="C48" s="254"/>
      <c r="D48" s="254"/>
      <c r="E48" s="254"/>
      <c r="F48" s="254"/>
      <c r="G48" s="254"/>
      <c r="H48" s="254"/>
      <c r="I48" s="254"/>
      <c r="J48" s="254"/>
      <c r="K48" s="254"/>
      <c r="L48" s="254"/>
      <c r="M48" s="254"/>
      <c r="N48" s="254"/>
      <c r="O48" s="254"/>
      <c r="P48" s="254"/>
      <c r="Q48" s="254"/>
      <c r="R48" s="255"/>
    </row>
    <row r="49" spans="1:18" ht="27" customHeight="1" x14ac:dyDescent="0.2">
      <c r="A49" s="259">
        <v>60</v>
      </c>
      <c r="B49" s="220" t="s">
        <v>163</v>
      </c>
      <c r="C49" s="220"/>
      <c r="D49" s="220"/>
      <c r="E49" s="220"/>
      <c r="F49" s="220"/>
      <c r="G49" s="220"/>
      <c r="H49" s="220"/>
      <c r="I49" s="220"/>
      <c r="J49" s="220"/>
      <c r="K49" s="220"/>
      <c r="L49" s="220"/>
      <c r="M49" s="220"/>
      <c r="N49" s="220"/>
      <c r="O49" s="220"/>
      <c r="P49" s="220"/>
      <c r="Q49" s="220"/>
      <c r="R49" s="220"/>
    </row>
    <row r="50" spans="1:18" ht="60" customHeight="1" thickBot="1" x14ac:dyDescent="0.25">
      <c r="A50" s="260"/>
      <c r="B50" s="221"/>
      <c r="C50" s="221"/>
      <c r="D50" s="221"/>
      <c r="E50" s="221"/>
      <c r="F50" s="221"/>
      <c r="G50" s="221"/>
      <c r="H50" s="221"/>
      <c r="I50" s="221"/>
      <c r="J50" s="221"/>
      <c r="K50" s="221"/>
      <c r="L50" s="221"/>
      <c r="M50" s="221"/>
      <c r="N50" s="221"/>
      <c r="O50" s="221"/>
      <c r="P50" s="221"/>
      <c r="Q50" s="221"/>
      <c r="R50" s="221"/>
    </row>
    <row r="51" spans="1:18" ht="27" customHeight="1" x14ac:dyDescent="0.2">
      <c r="A51" s="261">
        <v>61</v>
      </c>
      <c r="B51" s="220" t="s">
        <v>164</v>
      </c>
      <c r="C51" s="220"/>
      <c r="D51" s="220"/>
      <c r="E51" s="220"/>
      <c r="F51" s="220"/>
      <c r="G51" s="220"/>
      <c r="H51" s="220"/>
      <c r="I51" s="220"/>
      <c r="J51" s="220"/>
      <c r="K51" s="220"/>
      <c r="L51" s="220"/>
      <c r="M51" s="220"/>
      <c r="N51" s="220"/>
      <c r="O51" s="220"/>
      <c r="P51" s="220"/>
      <c r="Q51" s="220"/>
      <c r="R51" s="220"/>
    </row>
    <row r="52" spans="1:18" ht="60" customHeight="1" thickBot="1" x14ac:dyDescent="0.25">
      <c r="A52" s="260"/>
      <c r="B52" s="221"/>
      <c r="C52" s="221"/>
      <c r="D52" s="221"/>
      <c r="E52" s="221"/>
      <c r="F52" s="221"/>
      <c r="G52" s="221"/>
      <c r="H52" s="221"/>
      <c r="I52" s="221"/>
      <c r="J52" s="221"/>
      <c r="K52" s="221"/>
      <c r="L52" s="221"/>
      <c r="M52" s="221"/>
      <c r="N52" s="221"/>
      <c r="O52" s="221"/>
      <c r="P52" s="221"/>
      <c r="Q52" s="221"/>
      <c r="R52" s="221"/>
    </row>
    <row r="53" spans="1:18" ht="27" customHeight="1" x14ac:dyDescent="0.2">
      <c r="A53" s="261">
        <v>62</v>
      </c>
      <c r="B53" s="220" t="s">
        <v>165</v>
      </c>
      <c r="C53" s="220"/>
      <c r="D53" s="220"/>
      <c r="E53" s="220"/>
      <c r="F53" s="220"/>
      <c r="G53" s="220"/>
      <c r="H53" s="220"/>
      <c r="I53" s="220"/>
      <c r="J53" s="220"/>
      <c r="K53" s="220"/>
      <c r="L53" s="220"/>
      <c r="M53" s="220"/>
      <c r="N53" s="220"/>
      <c r="O53" s="220"/>
      <c r="P53" s="220"/>
      <c r="Q53" s="220"/>
      <c r="R53" s="220"/>
    </row>
    <row r="54" spans="1:18" ht="60" customHeight="1" thickBot="1" x14ac:dyDescent="0.25">
      <c r="A54" s="260"/>
      <c r="B54" s="221"/>
      <c r="C54" s="221"/>
      <c r="D54" s="221"/>
      <c r="E54" s="221"/>
      <c r="F54" s="221"/>
      <c r="G54" s="221"/>
      <c r="H54" s="221"/>
      <c r="I54" s="221"/>
      <c r="J54" s="221"/>
      <c r="K54" s="221"/>
      <c r="L54" s="221"/>
      <c r="M54" s="221"/>
      <c r="N54" s="221"/>
      <c r="O54" s="221"/>
      <c r="P54" s="221"/>
      <c r="Q54" s="221"/>
      <c r="R54" s="221"/>
    </row>
    <row r="55" spans="1:18" ht="27" customHeight="1" x14ac:dyDescent="0.2">
      <c r="A55" s="261">
        <v>63</v>
      </c>
      <c r="B55" s="220" t="s">
        <v>166</v>
      </c>
      <c r="C55" s="220"/>
      <c r="D55" s="220"/>
      <c r="E55" s="220"/>
      <c r="F55" s="220"/>
      <c r="G55" s="220"/>
      <c r="H55" s="220"/>
      <c r="I55" s="220"/>
      <c r="J55" s="220"/>
      <c r="K55" s="220"/>
      <c r="L55" s="220"/>
      <c r="M55" s="220"/>
      <c r="N55" s="220"/>
      <c r="O55" s="220"/>
      <c r="P55" s="220"/>
      <c r="Q55" s="220"/>
      <c r="R55" s="220"/>
    </row>
    <row r="56" spans="1:18" ht="60" customHeight="1" thickBot="1" x14ac:dyDescent="0.25">
      <c r="A56" s="264"/>
      <c r="B56" s="221"/>
      <c r="C56" s="221"/>
      <c r="D56" s="221"/>
      <c r="E56" s="221"/>
      <c r="F56" s="221"/>
      <c r="G56" s="221"/>
      <c r="H56" s="221"/>
      <c r="I56" s="221"/>
      <c r="J56" s="221"/>
      <c r="K56" s="221"/>
      <c r="L56" s="221"/>
      <c r="M56" s="221"/>
      <c r="N56" s="221"/>
      <c r="O56" s="221"/>
      <c r="P56" s="221"/>
      <c r="Q56" s="221"/>
      <c r="R56" s="221"/>
    </row>
    <row r="57" spans="1:18" ht="20" customHeight="1" thickBot="1" x14ac:dyDescent="0.25">
      <c r="B57"/>
      <c r="J57" s="140"/>
      <c r="K57" s="45"/>
      <c r="L57" s="231" t="s">
        <v>76</v>
      </c>
      <c r="M57" s="232"/>
      <c r="N57" s="232"/>
      <c r="O57" s="233"/>
      <c r="P57" s="288">
        <v>0</v>
      </c>
      <c r="Q57" s="299"/>
      <c r="R57" s="146" t="s">
        <v>342</v>
      </c>
    </row>
    <row r="58" spans="1:18" ht="20" customHeight="1" thickBot="1" x14ac:dyDescent="0.25">
      <c r="B58"/>
      <c r="J58" s="140" t="s">
        <v>341</v>
      </c>
      <c r="K58" s="45"/>
      <c r="L58" s="231" t="s">
        <v>77</v>
      </c>
      <c r="M58" s="232"/>
      <c r="N58" s="232"/>
      <c r="O58" s="233"/>
      <c r="P58" s="288">
        <v>0</v>
      </c>
      <c r="Q58" s="299"/>
      <c r="R58" s="146" t="s">
        <v>342</v>
      </c>
    </row>
    <row r="59" spans="1:18" ht="20" customHeight="1" thickBot="1" x14ac:dyDescent="0.25">
      <c r="B59"/>
      <c r="H59" s="234"/>
      <c r="I59" s="234"/>
      <c r="J59" s="5"/>
      <c r="K59" s="45"/>
      <c r="L59" s="231" t="s">
        <v>340</v>
      </c>
      <c r="M59" s="232"/>
      <c r="N59" s="232"/>
      <c r="O59" s="233"/>
      <c r="P59" s="288">
        <v>0</v>
      </c>
      <c r="Q59" s="299"/>
      <c r="R59" s="146" t="s">
        <v>342</v>
      </c>
    </row>
    <row r="60" spans="1:18" ht="5" customHeight="1" thickBot="1" x14ac:dyDescent="0.25">
      <c r="B60"/>
      <c r="K60" s="45"/>
      <c r="L60" s="48"/>
      <c r="M60" s="48"/>
      <c r="N60" s="48"/>
    </row>
    <row r="61" spans="1:18" ht="25" customHeight="1" thickBot="1" x14ac:dyDescent="0.25">
      <c r="B61" s="58"/>
      <c r="C61" s="58"/>
      <c r="D61" s="58"/>
      <c r="E61" s="58"/>
      <c r="F61" s="262" t="s">
        <v>197</v>
      </c>
      <c r="G61" s="262"/>
      <c r="H61" s="262" t="s">
        <v>84</v>
      </c>
      <c r="I61" s="262"/>
      <c r="J61" s="55"/>
      <c r="K61" s="45"/>
      <c r="L61" s="48"/>
      <c r="M61" s="48"/>
      <c r="N61" s="48"/>
      <c r="O61" s="55"/>
      <c r="P61" s="55"/>
      <c r="Q61" s="55"/>
      <c r="R61" s="55"/>
    </row>
    <row r="62" spans="1:18" ht="25" customHeight="1" thickTop="1" thickBot="1" x14ac:dyDescent="0.25">
      <c r="B62" s="227" t="s">
        <v>196</v>
      </c>
      <c r="C62" s="228"/>
      <c r="D62" s="228"/>
      <c r="E62" s="137"/>
      <c r="F62" s="268">
        <f>AVERAGE(P57:Q59)</f>
        <v>0</v>
      </c>
      <c r="G62" s="269"/>
      <c r="H62" s="270">
        <f>IF(AVERAGE(P57:Q59)&gt;((MIN(P57:Q59)+20)),MIN(P57:Q59)+20,VLOOKUP(F62,'Datos Aux'!$A$15:$C$33,3,TRUE))</f>
        <v>0</v>
      </c>
      <c r="I62" s="271"/>
      <c r="J62" s="138" t="s">
        <v>86</v>
      </c>
      <c r="K62" s="57">
        <f>30/100*H62</f>
        <v>0</v>
      </c>
      <c r="L62" s="222" t="s">
        <v>304</v>
      </c>
      <c r="M62" s="223"/>
      <c r="N62" s="224"/>
      <c r="O62" s="55"/>
      <c r="P62" s="55"/>
      <c r="Q62" s="55"/>
      <c r="R62" s="55"/>
    </row>
    <row r="63" spans="1:18" ht="5" customHeight="1" thickTop="1" x14ac:dyDescent="0.2">
      <c r="B63"/>
      <c r="K63" s="45"/>
      <c r="L63" s="49"/>
      <c r="M63" s="49"/>
      <c r="N63" s="49"/>
      <c r="O63" s="49"/>
    </row>
    <row r="64" spans="1:18" ht="5" customHeight="1" x14ac:dyDescent="0.2">
      <c r="A64" s="50"/>
      <c r="B64" s="51"/>
      <c r="C64" s="51"/>
      <c r="D64" s="51"/>
      <c r="E64" s="51"/>
      <c r="F64" s="51"/>
      <c r="G64" s="51"/>
      <c r="H64" s="51"/>
      <c r="I64" s="51"/>
      <c r="J64" s="51"/>
      <c r="K64" s="52"/>
      <c r="L64" s="53"/>
      <c r="M64" s="53"/>
      <c r="N64" s="53"/>
      <c r="O64" s="53"/>
      <c r="P64" s="51"/>
      <c r="Q64" s="51"/>
      <c r="R64" s="51"/>
    </row>
    <row r="65" spans="2:18" ht="16.5" customHeight="1" thickBot="1" x14ac:dyDescent="0.25">
      <c r="B65"/>
    </row>
    <row r="66" spans="2:18" ht="16.5" customHeight="1" thickTop="1" thickBot="1" x14ac:dyDescent="0.25">
      <c r="B66" s="205" t="s">
        <v>302</v>
      </c>
      <c r="C66" s="206"/>
      <c r="D66" s="206"/>
      <c r="E66" s="206"/>
      <c r="F66" s="207"/>
      <c r="G66" s="57">
        <f>K24</f>
        <v>0</v>
      </c>
      <c r="H66" s="139" t="s">
        <v>292</v>
      </c>
      <c r="I66" s="3"/>
      <c r="K66" s="272" t="s">
        <v>167</v>
      </c>
      <c r="L66" s="272"/>
      <c r="M66" s="272"/>
      <c r="N66" s="272"/>
      <c r="O66" s="272"/>
      <c r="P66" s="272"/>
      <c r="Q66" s="211">
        <f>G66+G68+G70</f>
        <v>0</v>
      </c>
      <c r="R66" s="211"/>
    </row>
    <row r="67" spans="2:18" ht="17" thickTop="1" thickBot="1" x14ac:dyDescent="0.25">
      <c r="B67"/>
      <c r="K67" s="273"/>
      <c r="L67" s="273"/>
      <c r="M67" s="273"/>
      <c r="N67" s="273"/>
      <c r="O67" s="273"/>
      <c r="P67" s="273"/>
      <c r="Q67" s="212"/>
      <c r="R67" s="212"/>
    </row>
    <row r="68" spans="2:18" ht="18" thickTop="1" thickBot="1" x14ac:dyDescent="0.25">
      <c r="B68" s="205" t="s">
        <v>303</v>
      </c>
      <c r="C68" s="206"/>
      <c r="D68" s="206"/>
      <c r="E68" s="206"/>
      <c r="F68" s="207"/>
      <c r="G68" s="57">
        <f>K42</f>
        <v>0</v>
      </c>
      <c r="H68" s="139" t="s">
        <v>292</v>
      </c>
      <c r="K68" s="274"/>
      <c r="L68" s="274"/>
      <c r="M68" s="274"/>
      <c r="N68" s="274"/>
      <c r="O68" s="274"/>
      <c r="P68" s="274"/>
      <c r="Q68" s="213"/>
      <c r="R68" s="213"/>
    </row>
    <row r="69" spans="2:18" ht="17" thickTop="1" thickBot="1" x14ac:dyDescent="0.25">
      <c r="B69"/>
    </row>
    <row r="70" spans="2:18" ht="18" thickTop="1" thickBot="1" x14ac:dyDescent="0.25">
      <c r="B70" s="205" t="s">
        <v>304</v>
      </c>
      <c r="C70" s="206"/>
      <c r="D70" s="206"/>
      <c r="E70" s="206"/>
      <c r="F70" s="207"/>
      <c r="G70" s="57">
        <f>K62</f>
        <v>0</v>
      </c>
      <c r="H70" s="139" t="s">
        <v>292</v>
      </c>
    </row>
    <row r="71" spans="2:18" ht="16" thickTop="1" x14ac:dyDescent="0.2">
      <c r="B71"/>
    </row>
    <row r="72" spans="2:18" x14ac:dyDescent="0.2">
      <c r="B72" s="39"/>
      <c r="C72" s="64"/>
      <c r="D72" s="64"/>
      <c r="E72" s="64"/>
      <c r="F72" s="64"/>
      <c r="G72" s="64"/>
      <c r="H72" s="64"/>
    </row>
    <row r="73" spans="2:18" x14ac:dyDescent="0.2">
      <c r="B73" s="39"/>
      <c r="C73" s="64"/>
      <c r="D73" s="64"/>
      <c r="E73" s="64"/>
      <c r="F73" s="64"/>
      <c r="G73" s="64"/>
      <c r="H73" s="64"/>
    </row>
    <row r="74" spans="2:18" x14ac:dyDescent="0.2">
      <c r="B74" s="39"/>
      <c r="C74" s="64"/>
      <c r="D74" s="64"/>
      <c r="E74" s="64"/>
      <c r="F74" s="64"/>
      <c r="G74" s="64"/>
      <c r="H74" s="64"/>
    </row>
    <row r="75" spans="2:18" x14ac:dyDescent="0.2">
      <c r="B75" s="39"/>
      <c r="C75" s="64"/>
      <c r="D75" s="64"/>
      <c r="E75" s="64"/>
      <c r="F75" s="64"/>
      <c r="G75" s="64"/>
      <c r="H75" s="64"/>
    </row>
    <row r="76" spans="2:18" x14ac:dyDescent="0.2">
      <c r="B76" s="39"/>
      <c r="C76" s="64"/>
      <c r="D76" s="64"/>
      <c r="E76" s="64"/>
      <c r="F76" s="64"/>
      <c r="G76" s="64"/>
      <c r="H76" s="64"/>
    </row>
    <row r="77" spans="2:18" x14ac:dyDescent="0.2">
      <c r="B77" s="39"/>
      <c r="C77" s="64"/>
      <c r="D77" s="64"/>
      <c r="E77" s="64"/>
      <c r="F77" s="64"/>
      <c r="G77" s="64"/>
      <c r="H77" s="64"/>
    </row>
    <row r="78" spans="2:18" x14ac:dyDescent="0.2">
      <c r="B78" s="39"/>
      <c r="C78" s="64"/>
      <c r="D78" s="64"/>
      <c r="E78" s="64"/>
      <c r="F78" s="64"/>
      <c r="G78" s="64"/>
      <c r="H78" s="64"/>
    </row>
  </sheetData>
  <mergeCells count="90">
    <mergeCell ref="P20:Q20"/>
    <mergeCell ref="L38:O38"/>
    <mergeCell ref="P38:Q38"/>
    <mergeCell ref="L58:O58"/>
    <mergeCell ref="P58:Q58"/>
    <mergeCell ref="B33:R33"/>
    <mergeCell ref="P37:Q37"/>
    <mergeCell ref="H39:I39"/>
    <mergeCell ref="L39:O39"/>
    <mergeCell ref="P39:Q39"/>
    <mergeCell ref="B47:R48"/>
    <mergeCell ref="B49:R49"/>
    <mergeCell ref="B34:R34"/>
    <mergeCell ref="B35:R35"/>
    <mergeCell ref="B36:R36"/>
    <mergeCell ref="Q66:R68"/>
    <mergeCell ref="B68:F68"/>
    <mergeCell ref="A9:A10"/>
    <mergeCell ref="A11:A12"/>
    <mergeCell ref="A13:A14"/>
    <mergeCell ref="A15:A16"/>
    <mergeCell ref="A17:A18"/>
    <mergeCell ref="L37:O37"/>
    <mergeCell ref="A55:A56"/>
    <mergeCell ref="A31:A32"/>
    <mergeCell ref="A33:A34"/>
    <mergeCell ref="A35:A36"/>
    <mergeCell ref="A49:A50"/>
    <mergeCell ref="A51:A52"/>
    <mergeCell ref="A53:A54"/>
    <mergeCell ref="B62:D62"/>
    <mergeCell ref="F62:G62"/>
    <mergeCell ref="H62:I62"/>
    <mergeCell ref="L62:N62"/>
    <mergeCell ref="B66:F66"/>
    <mergeCell ref="K66:P68"/>
    <mergeCell ref="H59:I59"/>
    <mergeCell ref="L59:O59"/>
    <mergeCell ref="P59:Q59"/>
    <mergeCell ref="F61:G61"/>
    <mergeCell ref="H61:I61"/>
    <mergeCell ref="F41:G41"/>
    <mergeCell ref="H41:I41"/>
    <mergeCell ref="L57:O57"/>
    <mergeCell ref="P57:Q57"/>
    <mergeCell ref="B42:D42"/>
    <mergeCell ref="F42:G42"/>
    <mergeCell ref="H42:I42"/>
    <mergeCell ref="L42:N42"/>
    <mergeCell ref="B46:R46"/>
    <mergeCell ref="B50:R50"/>
    <mergeCell ref="B51:R51"/>
    <mergeCell ref="B52:R52"/>
    <mergeCell ref="B53:R53"/>
    <mergeCell ref="B54:R54"/>
    <mergeCell ref="B55:R55"/>
    <mergeCell ref="B56:R56"/>
    <mergeCell ref="B1:R1"/>
    <mergeCell ref="N2:O2"/>
    <mergeCell ref="P2:Q2"/>
    <mergeCell ref="B4:R4"/>
    <mergeCell ref="B6:R6"/>
    <mergeCell ref="B70:F70"/>
    <mergeCell ref="B7:R8"/>
    <mergeCell ref="B9:R9"/>
    <mergeCell ref="B10:R10"/>
    <mergeCell ref="B11:R11"/>
    <mergeCell ref="B12:R12"/>
    <mergeCell ref="B13:R13"/>
    <mergeCell ref="B14:R14"/>
    <mergeCell ref="B15:R15"/>
    <mergeCell ref="B16:R16"/>
    <mergeCell ref="B17:R17"/>
    <mergeCell ref="B18:R18"/>
    <mergeCell ref="B29:R30"/>
    <mergeCell ref="B31:R31"/>
    <mergeCell ref="P19:Q19"/>
    <mergeCell ref="P21:Q21"/>
    <mergeCell ref="L19:O19"/>
    <mergeCell ref="H21:I21"/>
    <mergeCell ref="L21:O21"/>
    <mergeCell ref="F23:G23"/>
    <mergeCell ref="H23:I23"/>
    <mergeCell ref="L20:O20"/>
    <mergeCell ref="B32:R32"/>
    <mergeCell ref="B24:D24"/>
    <mergeCell ref="F24:G24"/>
    <mergeCell ref="H24:I24"/>
    <mergeCell ref="L24:N24"/>
    <mergeCell ref="B28:R28"/>
  </mergeCells>
  <conditionalFormatting sqref="H24">
    <cfRule type="cellIs" dxfId="79" priority="51" operator="between">
      <formula>80.1</formula>
      <formula>100</formula>
    </cfRule>
    <cfRule type="cellIs" dxfId="78" priority="52" operator="between">
      <formula>60.1</formula>
      <formula>80</formula>
    </cfRule>
    <cfRule type="cellIs" dxfId="77" priority="53" operator="between">
      <formula>40</formula>
      <formula>60</formula>
    </cfRule>
    <cfRule type="cellIs" dxfId="76" priority="54" operator="between">
      <formula>15</formula>
      <formula>39.9</formula>
    </cfRule>
    <cfRule type="cellIs" dxfId="75" priority="55" operator="between">
      <formula>0</formula>
      <formula>14.9</formula>
    </cfRule>
  </conditionalFormatting>
  <conditionalFormatting sqref="H42">
    <cfRule type="cellIs" dxfId="74" priority="41" operator="between">
      <formula>80.1</formula>
      <formula>100</formula>
    </cfRule>
    <cfRule type="cellIs" dxfId="73" priority="42" operator="between">
      <formula>60.1</formula>
      <formula>80</formula>
    </cfRule>
    <cfRule type="cellIs" dxfId="72" priority="43" operator="between">
      <formula>40</formula>
      <formula>60</formula>
    </cfRule>
    <cfRule type="cellIs" dxfId="71" priority="44" operator="between">
      <formula>15</formula>
      <formula>39.9</formula>
    </cfRule>
    <cfRule type="cellIs" dxfId="70" priority="45" operator="between">
      <formula>0</formula>
      <formula>14.9</formula>
    </cfRule>
  </conditionalFormatting>
  <conditionalFormatting sqref="H62">
    <cfRule type="cellIs" dxfId="69" priority="31" operator="between">
      <formula>80.1</formula>
      <formula>100</formula>
    </cfRule>
    <cfRule type="cellIs" dxfId="68" priority="32" operator="between">
      <formula>60.1</formula>
      <formula>80</formula>
    </cfRule>
    <cfRule type="cellIs" dxfId="67" priority="33" operator="between">
      <formula>40</formula>
      <formula>60</formula>
    </cfRule>
    <cfRule type="cellIs" dxfId="66" priority="34" operator="between">
      <formula>15</formula>
      <formula>39.9</formula>
    </cfRule>
    <cfRule type="cellIs" dxfId="65" priority="35" operator="between">
      <formula>0</formula>
      <formula>14.9</formula>
    </cfRule>
  </conditionalFormatting>
  <dataValidations count="2">
    <dataValidation allowBlank="1" showInputMessage="1" showErrorMessage="1" promptTitle="Aclaración" prompt="En ningún caso el valor final asignado al factor superará en 20 puntos porcentuales más el atributo peor evaluado." sqref="H24:I24 H42:I42 H62:I62" xr:uid="{582424AB-0B89-4A73-BBF9-030AF67E72E3}"/>
    <dataValidation type="textLength" operator="lessThan" allowBlank="1" showInputMessage="1" showErrorMessage="1" errorTitle="Supero caracteres" error="Ha superado el máximo de caracteres permitidos_x000a_" promptTitle="Máximo caracteres" prompt="2000 caracteres como máximo" sqref="B54 B52 B50 B36 B34 B32 B18 B16 B14 B12 B10 B56" xr:uid="{6C952CD4-67A0-46C9-852F-EBC2D2D2DAB6}">
      <formula1>2000</formula1>
    </dataValidation>
  </dataValidations>
  <pageMargins left="0.25" right="0.25"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4A62-61CD-4416-A99F-DE04CE90ABCF}">
  <dimension ref="A1:R77"/>
  <sheetViews>
    <sheetView zoomScaleNormal="100" workbookViewId="0">
      <selection activeCell="S75" sqref="S75"/>
    </sheetView>
  </sheetViews>
  <sheetFormatPr baseColWidth="10" defaultColWidth="11.5" defaultRowHeight="15" x14ac:dyDescent="0.2"/>
  <cols>
    <col min="1" max="1" width="3.33203125" style="43" customWidth="1"/>
    <col min="2" max="2" width="7.6640625" style="1" customWidth="1"/>
    <col min="3" max="17" width="7.6640625" customWidth="1"/>
    <col min="18" max="23" width="8.6640625" customWidth="1"/>
  </cols>
  <sheetData>
    <row r="1" spans="1:18" ht="41.25" customHeight="1" thickTop="1" x14ac:dyDescent="0.2">
      <c r="B1" s="202" t="s">
        <v>109</v>
      </c>
      <c r="C1" s="203"/>
      <c r="D1" s="203"/>
      <c r="E1" s="203"/>
      <c r="F1" s="203"/>
      <c r="G1" s="203"/>
      <c r="H1" s="203"/>
      <c r="I1" s="203"/>
      <c r="J1" s="203"/>
      <c r="K1" s="203"/>
      <c r="L1" s="203"/>
      <c r="M1" s="203"/>
      <c r="N1" s="203"/>
      <c r="O1" s="203"/>
      <c r="P1" s="203"/>
      <c r="Q1" s="203"/>
      <c r="R1" s="204"/>
    </row>
    <row r="2" spans="1:18" s="59" customFormat="1" ht="12" customHeight="1" x14ac:dyDescent="0.15">
      <c r="B2" s="60" t="s">
        <v>72</v>
      </c>
      <c r="C2" s="61">
        <v>3</v>
      </c>
      <c r="D2" s="62"/>
      <c r="E2" s="62"/>
      <c r="F2" s="62"/>
      <c r="G2" s="62"/>
      <c r="H2" s="62"/>
      <c r="I2" s="62"/>
      <c r="J2" s="62"/>
      <c r="K2" s="62"/>
      <c r="L2" s="62"/>
      <c r="M2" s="62" t="s">
        <v>73</v>
      </c>
      <c r="N2" s="246">
        <f ca="1">TODAY()</f>
        <v>45673</v>
      </c>
      <c r="O2" s="247"/>
      <c r="P2" s="247"/>
      <c r="Q2" s="247"/>
      <c r="R2" s="63"/>
    </row>
    <row r="3" spans="1:18" ht="5" customHeight="1" x14ac:dyDescent="0.2">
      <c r="B3" s="42"/>
      <c r="R3" s="41"/>
    </row>
    <row r="4" spans="1:18" ht="31.5" customHeight="1" x14ac:dyDescent="0.2">
      <c r="A4" s="44"/>
      <c r="B4" s="240" t="s">
        <v>184</v>
      </c>
      <c r="C4" s="241"/>
      <c r="D4" s="241"/>
      <c r="E4" s="241"/>
      <c r="F4" s="241"/>
      <c r="G4" s="241"/>
      <c r="H4" s="241"/>
      <c r="I4" s="241"/>
      <c r="J4" s="241"/>
      <c r="K4" s="241"/>
      <c r="L4" s="241"/>
      <c r="M4" s="241"/>
      <c r="N4" s="241"/>
      <c r="O4" s="241"/>
      <c r="P4" s="241"/>
      <c r="Q4" s="241"/>
      <c r="R4" s="242"/>
    </row>
    <row r="5" spans="1:18" ht="5" customHeight="1" x14ac:dyDescent="0.2">
      <c r="B5" s="42"/>
      <c r="R5" s="41"/>
    </row>
    <row r="6" spans="1:18" ht="58.5" customHeight="1" thickBot="1" x14ac:dyDescent="0.25">
      <c r="B6" s="243" t="s">
        <v>168</v>
      </c>
      <c r="C6" s="244"/>
      <c r="D6" s="244"/>
      <c r="E6" s="244"/>
      <c r="F6" s="244"/>
      <c r="G6" s="244"/>
      <c r="H6" s="244"/>
      <c r="I6" s="244"/>
      <c r="J6" s="244"/>
      <c r="K6" s="244"/>
      <c r="L6" s="244"/>
      <c r="M6" s="244"/>
      <c r="N6" s="244"/>
      <c r="O6" s="244"/>
      <c r="P6" s="244"/>
      <c r="Q6" s="244"/>
      <c r="R6" s="245"/>
    </row>
    <row r="7" spans="1:18" ht="15" customHeight="1" x14ac:dyDescent="0.2">
      <c r="B7" s="250" t="s">
        <v>78</v>
      </c>
      <c r="C7" s="251"/>
      <c r="D7" s="251"/>
      <c r="E7" s="251"/>
      <c r="F7" s="251"/>
      <c r="G7" s="251"/>
      <c r="H7" s="251"/>
      <c r="I7" s="251"/>
      <c r="J7" s="251"/>
      <c r="K7" s="251"/>
      <c r="L7" s="251"/>
      <c r="M7" s="251"/>
      <c r="N7" s="251"/>
      <c r="O7" s="251"/>
      <c r="P7" s="251"/>
      <c r="Q7" s="251"/>
      <c r="R7" s="252"/>
    </row>
    <row r="8" spans="1:18" ht="25" customHeight="1" thickBot="1" x14ac:dyDescent="0.25">
      <c r="B8" s="253"/>
      <c r="C8" s="254"/>
      <c r="D8" s="254"/>
      <c r="E8" s="254"/>
      <c r="F8" s="254"/>
      <c r="G8" s="254"/>
      <c r="H8" s="254"/>
      <c r="I8" s="254"/>
      <c r="J8" s="254"/>
      <c r="K8" s="254"/>
      <c r="L8" s="254"/>
      <c r="M8" s="254"/>
      <c r="N8" s="254"/>
      <c r="O8" s="254"/>
      <c r="P8" s="254"/>
      <c r="Q8" s="254"/>
      <c r="R8" s="255"/>
    </row>
    <row r="9" spans="1:18" ht="37.5" customHeight="1" x14ac:dyDescent="0.2">
      <c r="A9" s="259">
        <v>64</v>
      </c>
      <c r="B9" s="220" t="s">
        <v>169</v>
      </c>
      <c r="C9" s="220"/>
      <c r="D9" s="220"/>
      <c r="E9" s="220"/>
      <c r="F9" s="220"/>
      <c r="G9" s="220"/>
      <c r="H9" s="220"/>
      <c r="I9" s="220"/>
      <c r="J9" s="220"/>
      <c r="K9" s="220"/>
      <c r="L9" s="220"/>
      <c r="M9" s="220"/>
      <c r="N9" s="220"/>
      <c r="O9" s="220"/>
      <c r="P9" s="220"/>
      <c r="Q9" s="220"/>
      <c r="R9" s="220"/>
    </row>
    <row r="10" spans="1:18" ht="60" customHeight="1" thickBot="1" x14ac:dyDescent="0.25">
      <c r="A10" s="260"/>
      <c r="B10" s="221"/>
      <c r="C10" s="221"/>
      <c r="D10" s="221"/>
      <c r="E10" s="221"/>
      <c r="F10" s="221"/>
      <c r="G10" s="221"/>
      <c r="H10" s="221"/>
      <c r="I10" s="221"/>
      <c r="J10" s="221"/>
      <c r="K10" s="221"/>
      <c r="L10" s="221"/>
      <c r="M10" s="221"/>
      <c r="N10" s="221"/>
      <c r="O10" s="221"/>
      <c r="P10" s="221"/>
      <c r="Q10" s="221"/>
      <c r="R10" s="221"/>
    </row>
    <row r="11" spans="1:18" ht="27" customHeight="1" x14ac:dyDescent="0.2">
      <c r="A11" s="261">
        <v>65</v>
      </c>
      <c r="B11" s="220" t="s">
        <v>170</v>
      </c>
      <c r="C11" s="220"/>
      <c r="D11" s="220"/>
      <c r="E11" s="220"/>
      <c r="F11" s="220"/>
      <c r="G11" s="220"/>
      <c r="H11" s="220"/>
      <c r="I11" s="220"/>
      <c r="J11" s="220"/>
      <c r="K11" s="220"/>
      <c r="L11" s="220"/>
      <c r="M11" s="220"/>
      <c r="N11" s="220"/>
      <c r="O11" s="220"/>
      <c r="P11" s="220"/>
      <c r="Q11" s="220"/>
      <c r="R11" s="220"/>
    </row>
    <row r="12" spans="1:18" ht="60" customHeight="1" thickBot="1" x14ac:dyDescent="0.25">
      <c r="A12" s="260"/>
      <c r="B12" s="221"/>
      <c r="C12" s="221"/>
      <c r="D12" s="221"/>
      <c r="E12" s="221"/>
      <c r="F12" s="221"/>
      <c r="G12" s="221"/>
      <c r="H12" s="221"/>
      <c r="I12" s="221"/>
      <c r="J12" s="221"/>
      <c r="K12" s="221"/>
      <c r="L12" s="221"/>
      <c r="M12" s="221"/>
      <c r="N12" s="221"/>
      <c r="O12" s="221"/>
      <c r="P12" s="221"/>
      <c r="Q12" s="221"/>
      <c r="R12" s="221"/>
    </row>
    <row r="13" spans="1:18" ht="27" customHeight="1" x14ac:dyDescent="0.2">
      <c r="A13" s="261">
        <v>66</v>
      </c>
      <c r="B13" s="220" t="s">
        <v>171</v>
      </c>
      <c r="C13" s="220"/>
      <c r="D13" s="220"/>
      <c r="E13" s="220"/>
      <c r="F13" s="220"/>
      <c r="G13" s="220"/>
      <c r="H13" s="220"/>
      <c r="I13" s="220"/>
      <c r="J13" s="220"/>
      <c r="K13" s="220"/>
      <c r="L13" s="220"/>
      <c r="M13" s="220"/>
      <c r="N13" s="220"/>
      <c r="O13" s="220"/>
      <c r="P13" s="220"/>
      <c r="Q13" s="220"/>
      <c r="R13" s="220"/>
    </row>
    <row r="14" spans="1:18" ht="60" customHeight="1" thickBot="1" x14ac:dyDescent="0.25">
      <c r="A14" s="260"/>
      <c r="B14" s="221"/>
      <c r="C14" s="221"/>
      <c r="D14" s="221"/>
      <c r="E14" s="221"/>
      <c r="F14" s="221"/>
      <c r="G14" s="221"/>
      <c r="H14" s="221"/>
      <c r="I14" s="221"/>
      <c r="J14" s="221"/>
      <c r="K14" s="221"/>
      <c r="L14" s="221"/>
      <c r="M14" s="221"/>
      <c r="N14" s="221"/>
      <c r="O14" s="221"/>
      <c r="P14" s="221"/>
      <c r="Q14" s="221"/>
      <c r="R14" s="221"/>
    </row>
    <row r="15" spans="1:18" ht="27" customHeight="1" x14ac:dyDescent="0.2">
      <c r="A15" s="261">
        <v>67</v>
      </c>
      <c r="B15" s="220" t="s">
        <v>172</v>
      </c>
      <c r="C15" s="220"/>
      <c r="D15" s="220"/>
      <c r="E15" s="220"/>
      <c r="F15" s="220"/>
      <c r="G15" s="220"/>
      <c r="H15" s="220"/>
      <c r="I15" s="220"/>
      <c r="J15" s="220"/>
      <c r="K15" s="220"/>
      <c r="L15" s="220"/>
      <c r="M15" s="220"/>
      <c r="N15" s="220"/>
      <c r="O15" s="220"/>
      <c r="P15" s="220"/>
      <c r="Q15" s="220"/>
      <c r="R15" s="220"/>
    </row>
    <row r="16" spans="1:18" ht="60" customHeight="1" thickBot="1" x14ac:dyDescent="0.25">
      <c r="A16" s="264"/>
      <c r="B16" s="221"/>
      <c r="C16" s="221"/>
      <c r="D16" s="221"/>
      <c r="E16" s="221"/>
      <c r="F16" s="221"/>
      <c r="G16" s="221"/>
      <c r="H16" s="221"/>
      <c r="I16" s="221"/>
      <c r="J16" s="221"/>
      <c r="K16" s="221"/>
      <c r="L16" s="221"/>
      <c r="M16" s="221"/>
      <c r="N16" s="221"/>
      <c r="O16" s="221"/>
      <c r="P16" s="221"/>
      <c r="Q16" s="221"/>
      <c r="R16" s="221"/>
    </row>
    <row r="17" spans="1:18" ht="20" customHeight="1" thickBot="1" x14ac:dyDescent="0.25">
      <c r="B17"/>
      <c r="J17" s="140"/>
      <c r="K17" s="45"/>
      <c r="L17" s="231" t="s">
        <v>76</v>
      </c>
      <c r="M17" s="232"/>
      <c r="N17" s="232"/>
      <c r="O17" s="233"/>
      <c r="P17" s="288">
        <v>0</v>
      </c>
      <c r="Q17" s="299"/>
      <c r="R17" s="146" t="s">
        <v>342</v>
      </c>
    </row>
    <row r="18" spans="1:18" ht="20" customHeight="1" thickBot="1" x14ac:dyDescent="0.25">
      <c r="B18"/>
      <c r="J18" s="140" t="s">
        <v>341</v>
      </c>
      <c r="K18" s="45"/>
      <c r="L18" s="231" t="s">
        <v>77</v>
      </c>
      <c r="M18" s="232"/>
      <c r="N18" s="232"/>
      <c r="O18" s="233"/>
      <c r="P18" s="288">
        <v>0</v>
      </c>
      <c r="Q18" s="299"/>
      <c r="R18" s="146" t="s">
        <v>342</v>
      </c>
    </row>
    <row r="19" spans="1:18" ht="20" customHeight="1" thickBot="1" x14ac:dyDescent="0.25">
      <c r="B19"/>
      <c r="H19" s="234"/>
      <c r="I19" s="234"/>
      <c r="J19" s="5"/>
      <c r="K19" s="45"/>
      <c r="L19" s="231" t="s">
        <v>340</v>
      </c>
      <c r="M19" s="232"/>
      <c r="N19" s="232"/>
      <c r="O19" s="233"/>
      <c r="P19" s="288">
        <v>0</v>
      </c>
      <c r="Q19" s="299"/>
      <c r="R19" s="146" t="s">
        <v>342</v>
      </c>
    </row>
    <row r="20" spans="1:18" ht="5" customHeight="1" thickBot="1" x14ac:dyDescent="0.25">
      <c r="B20"/>
      <c r="K20" s="45"/>
      <c r="L20" s="48"/>
      <c r="M20" s="48"/>
      <c r="N20" s="48"/>
    </row>
    <row r="21" spans="1:18" ht="25" customHeight="1" thickBot="1" x14ac:dyDescent="0.25">
      <c r="B21" s="55"/>
      <c r="C21" s="55"/>
      <c r="D21" s="55"/>
      <c r="E21" s="55"/>
      <c r="F21" s="262" t="s">
        <v>197</v>
      </c>
      <c r="G21" s="262"/>
      <c r="H21" s="262" t="s">
        <v>84</v>
      </c>
      <c r="I21" s="262"/>
      <c r="J21" s="55"/>
      <c r="K21" s="45"/>
      <c r="L21" s="48"/>
      <c r="M21" s="48"/>
      <c r="N21" s="48"/>
      <c r="O21" s="55"/>
      <c r="P21" s="55"/>
      <c r="Q21" s="55"/>
      <c r="R21" s="55"/>
    </row>
    <row r="22" spans="1:18" ht="25" customHeight="1" thickTop="1" thickBot="1" x14ac:dyDescent="0.25">
      <c r="B22" s="227" t="s">
        <v>196</v>
      </c>
      <c r="C22" s="228"/>
      <c r="D22" s="228"/>
      <c r="E22" s="137"/>
      <c r="F22" s="268">
        <f>AVERAGE(P17:Q19)</f>
        <v>0</v>
      </c>
      <c r="G22" s="269"/>
      <c r="H22" s="270">
        <f>IF(AVERAGE(P17:Q19)&gt;((MIN(P17:Q19)+20)),MIN(P17:Q19)+20,VLOOKUP(F22,'Datos Aux'!$A$15:$C$33,3,TRUE))</f>
        <v>0</v>
      </c>
      <c r="I22" s="271"/>
      <c r="J22" s="138" t="s">
        <v>86</v>
      </c>
      <c r="K22" s="57">
        <f>35/100*H22</f>
        <v>0</v>
      </c>
      <c r="L22" s="222" t="s">
        <v>305</v>
      </c>
      <c r="M22" s="223"/>
      <c r="N22" s="224"/>
      <c r="O22" s="55"/>
      <c r="P22" s="55"/>
      <c r="Q22" s="55"/>
      <c r="R22" s="55"/>
    </row>
    <row r="23" spans="1:18" ht="5" customHeight="1" thickTop="1" x14ac:dyDescent="0.2">
      <c r="B23"/>
      <c r="K23" s="45"/>
      <c r="L23" s="49"/>
      <c r="M23" s="49"/>
      <c r="N23" s="49"/>
      <c r="O23" s="49"/>
    </row>
    <row r="24" spans="1:18" ht="5" customHeight="1" x14ac:dyDescent="0.2">
      <c r="A24" s="50"/>
      <c r="B24" s="51"/>
      <c r="C24" s="51"/>
      <c r="D24" s="51"/>
      <c r="E24" s="51"/>
      <c r="F24" s="51"/>
      <c r="G24" s="51"/>
      <c r="H24" s="51"/>
      <c r="I24" s="51"/>
      <c r="J24" s="51"/>
      <c r="K24" s="52"/>
      <c r="L24" s="53"/>
      <c r="M24" s="53"/>
      <c r="N24" s="53"/>
      <c r="O24" s="53"/>
      <c r="P24" s="51"/>
      <c r="Q24" s="51"/>
      <c r="R24" s="51"/>
    </row>
    <row r="25" spans="1:18" ht="5" customHeight="1" x14ac:dyDescent="0.2">
      <c r="B25"/>
    </row>
    <row r="26" spans="1:18" ht="55.5" customHeight="1" thickBot="1" x14ac:dyDescent="0.25">
      <c r="B26" s="256" t="s">
        <v>173</v>
      </c>
      <c r="C26" s="244"/>
      <c r="D26" s="244"/>
      <c r="E26" s="244"/>
      <c r="F26" s="244"/>
      <c r="G26" s="244"/>
      <c r="H26" s="244"/>
      <c r="I26" s="244"/>
      <c r="J26" s="244"/>
      <c r="K26" s="244"/>
      <c r="L26" s="244"/>
      <c r="M26" s="244"/>
      <c r="N26" s="244"/>
      <c r="O26" s="244"/>
      <c r="P26" s="244"/>
      <c r="Q26" s="244"/>
      <c r="R26" s="245"/>
    </row>
    <row r="27" spans="1:18" ht="15" customHeight="1" x14ac:dyDescent="0.2">
      <c r="B27" s="250" t="s">
        <v>78</v>
      </c>
      <c r="C27" s="251"/>
      <c r="D27" s="251"/>
      <c r="E27" s="251"/>
      <c r="F27" s="251"/>
      <c r="G27" s="251"/>
      <c r="H27" s="251"/>
      <c r="I27" s="251"/>
      <c r="J27" s="251"/>
      <c r="K27" s="251"/>
      <c r="L27" s="251"/>
      <c r="M27" s="251"/>
      <c r="N27" s="251"/>
      <c r="O27" s="251"/>
      <c r="P27" s="251"/>
      <c r="Q27" s="251"/>
      <c r="R27" s="252"/>
    </row>
    <row r="28" spans="1:18" ht="25" customHeight="1" thickBot="1" x14ac:dyDescent="0.25">
      <c r="B28" s="253"/>
      <c r="C28" s="254"/>
      <c r="D28" s="254"/>
      <c r="E28" s="254"/>
      <c r="F28" s="254"/>
      <c r="G28" s="254"/>
      <c r="H28" s="254"/>
      <c r="I28" s="254"/>
      <c r="J28" s="254"/>
      <c r="K28" s="254"/>
      <c r="L28" s="254"/>
      <c r="M28" s="254"/>
      <c r="N28" s="254"/>
      <c r="O28" s="254"/>
      <c r="P28" s="254"/>
      <c r="Q28" s="254"/>
      <c r="R28" s="255"/>
    </row>
    <row r="29" spans="1:18" ht="27" customHeight="1" x14ac:dyDescent="0.2">
      <c r="A29" s="259">
        <v>68</v>
      </c>
      <c r="B29" s="220" t="s">
        <v>174</v>
      </c>
      <c r="C29" s="220"/>
      <c r="D29" s="220"/>
      <c r="E29" s="220"/>
      <c r="F29" s="220"/>
      <c r="G29" s="220"/>
      <c r="H29" s="220"/>
      <c r="I29" s="220"/>
      <c r="J29" s="220"/>
      <c r="K29" s="220"/>
      <c r="L29" s="220"/>
      <c r="M29" s="220"/>
      <c r="N29" s="220"/>
      <c r="O29" s="220"/>
      <c r="P29" s="220"/>
      <c r="Q29" s="220"/>
      <c r="R29" s="220"/>
    </row>
    <row r="30" spans="1:18" ht="60" customHeight="1" thickBot="1" x14ac:dyDescent="0.25">
      <c r="A30" s="260"/>
      <c r="B30" s="221"/>
      <c r="C30" s="221"/>
      <c r="D30" s="221"/>
      <c r="E30" s="221"/>
      <c r="F30" s="221"/>
      <c r="G30" s="221"/>
      <c r="H30" s="221"/>
      <c r="I30" s="221"/>
      <c r="J30" s="221"/>
      <c r="K30" s="221"/>
      <c r="L30" s="221"/>
      <c r="M30" s="221"/>
      <c r="N30" s="221"/>
      <c r="O30" s="221"/>
      <c r="P30" s="221"/>
      <c r="Q30" s="221"/>
      <c r="R30" s="221"/>
    </row>
    <row r="31" spans="1:18" ht="27" customHeight="1" x14ac:dyDescent="0.2">
      <c r="A31" s="261">
        <v>69</v>
      </c>
      <c r="B31" s="220" t="s">
        <v>175</v>
      </c>
      <c r="C31" s="220"/>
      <c r="D31" s="220"/>
      <c r="E31" s="220"/>
      <c r="F31" s="220"/>
      <c r="G31" s="220"/>
      <c r="H31" s="220"/>
      <c r="I31" s="220"/>
      <c r="J31" s="220"/>
      <c r="K31" s="220"/>
      <c r="L31" s="220"/>
      <c r="M31" s="220"/>
      <c r="N31" s="220"/>
      <c r="O31" s="220"/>
      <c r="P31" s="220"/>
      <c r="Q31" s="220"/>
      <c r="R31" s="220"/>
    </row>
    <row r="32" spans="1:18" ht="60" customHeight="1" thickBot="1" x14ac:dyDescent="0.25">
      <c r="A32" s="260"/>
      <c r="B32" s="221"/>
      <c r="C32" s="221"/>
      <c r="D32" s="221"/>
      <c r="E32" s="221"/>
      <c r="F32" s="221"/>
      <c r="G32" s="221"/>
      <c r="H32" s="221"/>
      <c r="I32" s="221"/>
      <c r="J32" s="221"/>
      <c r="K32" s="221"/>
      <c r="L32" s="221"/>
      <c r="M32" s="221"/>
      <c r="N32" s="221"/>
      <c r="O32" s="221"/>
      <c r="P32" s="221"/>
      <c r="Q32" s="221"/>
      <c r="R32" s="221"/>
    </row>
    <row r="33" spans="1:18" ht="27" customHeight="1" x14ac:dyDescent="0.2">
      <c r="A33" s="261">
        <v>70</v>
      </c>
      <c r="B33" s="220" t="s">
        <v>176</v>
      </c>
      <c r="C33" s="220"/>
      <c r="D33" s="220"/>
      <c r="E33" s="220"/>
      <c r="F33" s="220"/>
      <c r="G33" s="220"/>
      <c r="H33" s="220"/>
      <c r="I33" s="220"/>
      <c r="J33" s="220"/>
      <c r="K33" s="220"/>
      <c r="L33" s="220"/>
      <c r="M33" s="220"/>
      <c r="N33" s="220"/>
      <c r="O33" s="220"/>
      <c r="P33" s="220"/>
      <c r="Q33" s="220"/>
      <c r="R33" s="220"/>
    </row>
    <row r="34" spans="1:18" ht="60" customHeight="1" thickBot="1" x14ac:dyDescent="0.25">
      <c r="A34" s="260"/>
      <c r="B34" s="221"/>
      <c r="C34" s="221"/>
      <c r="D34" s="221"/>
      <c r="E34" s="221"/>
      <c r="F34" s="221"/>
      <c r="G34" s="221"/>
      <c r="H34" s="221"/>
      <c r="I34" s="221"/>
      <c r="J34" s="221"/>
      <c r="K34" s="221"/>
      <c r="L34" s="221"/>
      <c r="M34" s="221"/>
      <c r="N34" s="221"/>
      <c r="O34" s="221"/>
      <c r="P34" s="221"/>
      <c r="Q34" s="221"/>
      <c r="R34" s="221"/>
    </row>
    <row r="35" spans="1:18" ht="27" customHeight="1" x14ac:dyDescent="0.2">
      <c r="A35" s="261">
        <v>71</v>
      </c>
      <c r="B35" s="220" t="s">
        <v>177</v>
      </c>
      <c r="C35" s="220"/>
      <c r="D35" s="220"/>
      <c r="E35" s="220"/>
      <c r="F35" s="220"/>
      <c r="G35" s="220"/>
      <c r="H35" s="220"/>
      <c r="I35" s="220"/>
      <c r="J35" s="220"/>
      <c r="K35" s="220"/>
      <c r="L35" s="220"/>
      <c r="M35" s="220"/>
      <c r="N35" s="220"/>
      <c r="O35" s="220"/>
      <c r="P35" s="220"/>
      <c r="Q35" s="220"/>
      <c r="R35" s="220"/>
    </row>
    <row r="36" spans="1:18" ht="60" customHeight="1" thickBot="1" x14ac:dyDescent="0.25">
      <c r="A36" s="264"/>
      <c r="B36" s="221"/>
      <c r="C36" s="221"/>
      <c r="D36" s="221"/>
      <c r="E36" s="221"/>
      <c r="F36" s="221"/>
      <c r="G36" s="221"/>
      <c r="H36" s="221"/>
      <c r="I36" s="221"/>
      <c r="J36" s="221"/>
      <c r="K36" s="221"/>
      <c r="L36" s="221"/>
      <c r="M36" s="221"/>
      <c r="N36" s="221"/>
      <c r="O36" s="221"/>
      <c r="P36" s="221"/>
      <c r="Q36" s="221"/>
      <c r="R36" s="221"/>
    </row>
    <row r="37" spans="1:18" ht="20" customHeight="1" thickBot="1" x14ac:dyDescent="0.25">
      <c r="B37"/>
      <c r="J37" s="140"/>
      <c r="K37" s="45"/>
      <c r="L37" s="231" t="s">
        <v>76</v>
      </c>
      <c r="M37" s="232"/>
      <c r="N37" s="232"/>
      <c r="O37" s="233"/>
      <c r="P37" s="288">
        <v>0</v>
      </c>
      <c r="Q37" s="299"/>
      <c r="R37" s="146" t="s">
        <v>342</v>
      </c>
    </row>
    <row r="38" spans="1:18" ht="20" customHeight="1" thickBot="1" x14ac:dyDescent="0.25">
      <c r="B38"/>
      <c r="J38" s="140" t="s">
        <v>341</v>
      </c>
      <c r="K38" s="45"/>
      <c r="L38" s="231" t="s">
        <v>77</v>
      </c>
      <c r="M38" s="232"/>
      <c r="N38" s="232"/>
      <c r="O38" s="233"/>
      <c r="P38" s="288">
        <v>0</v>
      </c>
      <c r="Q38" s="299"/>
      <c r="R38" s="146" t="s">
        <v>342</v>
      </c>
    </row>
    <row r="39" spans="1:18" ht="20" customHeight="1" thickBot="1" x14ac:dyDescent="0.25">
      <c r="B39"/>
      <c r="H39" s="234"/>
      <c r="I39" s="234"/>
      <c r="J39" s="5"/>
      <c r="K39" s="45"/>
      <c r="L39" s="231" t="s">
        <v>340</v>
      </c>
      <c r="M39" s="232"/>
      <c r="N39" s="232"/>
      <c r="O39" s="233"/>
      <c r="P39" s="288">
        <v>0</v>
      </c>
      <c r="Q39" s="299"/>
      <c r="R39" s="146" t="s">
        <v>342</v>
      </c>
    </row>
    <row r="40" spans="1:18" ht="5" customHeight="1" thickBot="1" x14ac:dyDescent="0.25">
      <c r="B40"/>
      <c r="K40" s="45"/>
      <c r="L40" s="48"/>
      <c r="M40" s="48"/>
      <c r="N40" s="48"/>
    </row>
    <row r="41" spans="1:18" ht="25" customHeight="1" thickBot="1" x14ac:dyDescent="0.25">
      <c r="B41" s="58"/>
      <c r="C41" s="58"/>
      <c r="D41" s="58"/>
      <c r="E41" s="58"/>
      <c r="F41" s="262" t="s">
        <v>197</v>
      </c>
      <c r="G41" s="262"/>
      <c r="H41" s="262" t="s">
        <v>84</v>
      </c>
      <c r="I41" s="262"/>
      <c r="J41" s="55"/>
      <c r="K41" s="45"/>
      <c r="L41" s="48"/>
      <c r="M41" s="48"/>
      <c r="N41" s="48"/>
      <c r="O41" s="55"/>
      <c r="P41" s="55"/>
      <c r="Q41" s="55"/>
      <c r="R41" s="55"/>
    </row>
    <row r="42" spans="1:18" ht="25" customHeight="1" thickTop="1" thickBot="1" x14ac:dyDescent="0.25">
      <c r="B42" s="227" t="s">
        <v>196</v>
      </c>
      <c r="C42" s="228"/>
      <c r="D42" s="228"/>
      <c r="E42" s="137"/>
      <c r="F42" s="268">
        <f>AVERAGE(P37:Q39)</f>
        <v>0</v>
      </c>
      <c r="G42" s="269"/>
      <c r="H42" s="270">
        <f>IF(AVERAGE(P37:Q39)&gt;((MIN(P37:Q39)+20)),MIN(P37:Q39)+20,VLOOKUP(F42,'Datos Aux'!$A$15:$C$33,3,TRUE))</f>
        <v>0</v>
      </c>
      <c r="I42" s="271"/>
      <c r="J42" s="138" t="s">
        <v>86</v>
      </c>
      <c r="K42" s="57">
        <f>30/100*H42</f>
        <v>0</v>
      </c>
      <c r="L42" s="222" t="s">
        <v>306</v>
      </c>
      <c r="M42" s="223"/>
      <c r="N42" s="224"/>
      <c r="O42" s="55"/>
      <c r="P42" s="55"/>
      <c r="Q42" s="55"/>
      <c r="R42" s="55"/>
    </row>
    <row r="43" spans="1:18" ht="5" customHeight="1" thickTop="1" x14ac:dyDescent="0.2">
      <c r="B43"/>
      <c r="K43" s="45"/>
      <c r="L43" s="49"/>
      <c r="M43" s="49"/>
      <c r="N43" s="49"/>
      <c r="O43" s="49"/>
    </row>
    <row r="44" spans="1:18" ht="5" customHeight="1" x14ac:dyDescent="0.2">
      <c r="A44" s="50"/>
      <c r="B44" s="51"/>
      <c r="C44" s="51"/>
      <c r="D44" s="51"/>
      <c r="E44" s="51"/>
      <c r="F44" s="51"/>
      <c r="G44" s="51"/>
      <c r="H44" s="51"/>
      <c r="I44" s="51"/>
      <c r="J44" s="51"/>
      <c r="K44" s="52"/>
      <c r="L44" s="53"/>
      <c r="M44" s="53"/>
      <c r="N44" s="53"/>
      <c r="O44" s="53"/>
      <c r="P44" s="51"/>
      <c r="Q44" s="51"/>
      <c r="R44" s="51"/>
    </row>
    <row r="45" spans="1:18" ht="5" customHeight="1" x14ac:dyDescent="0.2">
      <c r="B45"/>
    </row>
    <row r="46" spans="1:18" ht="44.25" customHeight="1" thickBot="1" x14ac:dyDescent="0.25">
      <c r="B46" s="256" t="s">
        <v>178</v>
      </c>
      <c r="C46" s="244"/>
      <c r="D46" s="244"/>
      <c r="E46" s="244"/>
      <c r="F46" s="244"/>
      <c r="G46" s="244"/>
      <c r="H46" s="244"/>
      <c r="I46" s="244"/>
      <c r="J46" s="244"/>
      <c r="K46" s="244"/>
      <c r="L46" s="244"/>
      <c r="M46" s="244"/>
      <c r="N46" s="244"/>
      <c r="O46" s="244"/>
      <c r="P46" s="244"/>
      <c r="Q46" s="244"/>
      <c r="R46" s="245"/>
    </row>
    <row r="47" spans="1:18" ht="15" customHeight="1" x14ac:dyDescent="0.2">
      <c r="B47" s="250" t="s">
        <v>78</v>
      </c>
      <c r="C47" s="251"/>
      <c r="D47" s="251"/>
      <c r="E47" s="251"/>
      <c r="F47" s="251"/>
      <c r="G47" s="251"/>
      <c r="H47" s="251"/>
      <c r="I47" s="251"/>
      <c r="J47" s="251"/>
      <c r="K47" s="251"/>
      <c r="L47" s="251"/>
      <c r="M47" s="251"/>
      <c r="N47" s="251"/>
      <c r="O47" s="251"/>
      <c r="P47" s="251"/>
      <c r="Q47" s="251"/>
      <c r="R47" s="252"/>
    </row>
    <row r="48" spans="1:18" ht="25" customHeight="1" thickBot="1" x14ac:dyDescent="0.25">
      <c r="B48" s="253"/>
      <c r="C48" s="254"/>
      <c r="D48" s="254"/>
      <c r="E48" s="254"/>
      <c r="F48" s="254"/>
      <c r="G48" s="254"/>
      <c r="H48" s="254"/>
      <c r="I48" s="254"/>
      <c r="J48" s="254"/>
      <c r="K48" s="254"/>
      <c r="L48" s="254"/>
      <c r="M48" s="254"/>
      <c r="N48" s="254"/>
      <c r="O48" s="254"/>
      <c r="P48" s="254"/>
      <c r="Q48" s="254"/>
      <c r="R48" s="255"/>
    </row>
    <row r="49" spans="1:18" ht="27" customHeight="1" x14ac:dyDescent="0.2">
      <c r="A49" s="259">
        <v>72</v>
      </c>
      <c r="B49" s="220" t="s">
        <v>179</v>
      </c>
      <c r="C49" s="220"/>
      <c r="D49" s="220"/>
      <c r="E49" s="220"/>
      <c r="F49" s="220"/>
      <c r="G49" s="220"/>
      <c r="H49" s="220"/>
      <c r="I49" s="220"/>
      <c r="J49" s="220"/>
      <c r="K49" s="220"/>
      <c r="L49" s="220"/>
      <c r="M49" s="220"/>
      <c r="N49" s="220"/>
      <c r="O49" s="220"/>
      <c r="P49" s="220"/>
      <c r="Q49" s="220"/>
      <c r="R49" s="220"/>
    </row>
    <row r="50" spans="1:18" ht="60" customHeight="1" thickBot="1" x14ac:dyDescent="0.25">
      <c r="A50" s="260"/>
      <c r="B50" s="221"/>
      <c r="C50" s="221"/>
      <c r="D50" s="221"/>
      <c r="E50" s="221"/>
      <c r="F50" s="221"/>
      <c r="G50" s="221"/>
      <c r="H50" s="221"/>
      <c r="I50" s="221"/>
      <c r="J50" s="221"/>
      <c r="K50" s="221"/>
      <c r="L50" s="221"/>
      <c r="M50" s="221"/>
      <c r="N50" s="221"/>
      <c r="O50" s="221"/>
      <c r="P50" s="221"/>
      <c r="Q50" s="221"/>
      <c r="R50" s="221"/>
    </row>
    <row r="51" spans="1:18" ht="27" customHeight="1" x14ac:dyDescent="0.2">
      <c r="A51" s="261">
        <v>73</v>
      </c>
      <c r="B51" s="220" t="s">
        <v>180</v>
      </c>
      <c r="C51" s="220"/>
      <c r="D51" s="220"/>
      <c r="E51" s="220"/>
      <c r="F51" s="220"/>
      <c r="G51" s="220"/>
      <c r="H51" s="220"/>
      <c r="I51" s="220"/>
      <c r="J51" s="220"/>
      <c r="K51" s="220"/>
      <c r="L51" s="220"/>
      <c r="M51" s="220"/>
      <c r="N51" s="220"/>
      <c r="O51" s="220"/>
      <c r="P51" s="220"/>
      <c r="Q51" s="220"/>
      <c r="R51" s="220"/>
    </row>
    <row r="52" spans="1:18" ht="60" customHeight="1" thickBot="1" x14ac:dyDescent="0.25">
      <c r="A52" s="260"/>
      <c r="B52" s="221"/>
      <c r="C52" s="221"/>
      <c r="D52" s="221"/>
      <c r="E52" s="221"/>
      <c r="F52" s="221"/>
      <c r="G52" s="221"/>
      <c r="H52" s="221"/>
      <c r="I52" s="221"/>
      <c r="J52" s="221"/>
      <c r="K52" s="221"/>
      <c r="L52" s="221"/>
      <c r="M52" s="221"/>
      <c r="N52" s="221"/>
      <c r="O52" s="221"/>
      <c r="P52" s="221"/>
      <c r="Q52" s="221"/>
      <c r="R52" s="221"/>
    </row>
    <row r="53" spans="1:18" ht="27" customHeight="1" x14ac:dyDescent="0.2">
      <c r="A53" s="261">
        <v>74</v>
      </c>
      <c r="B53" s="220" t="s">
        <v>181</v>
      </c>
      <c r="C53" s="220"/>
      <c r="D53" s="220"/>
      <c r="E53" s="220"/>
      <c r="F53" s="220"/>
      <c r="G53" s="220"/>
      <c r="H53" s="220"/>
      <c r="I53" s="220"/>
      <c r="J53" s="220"/>
      <c r="K53" s="220"/>
      <c r="L53" s="220"/>
      <c r="M53" s="220"/>
      <c r="N53" s="220"/>
      <c r="O53" s="220"/>
      <c r="P53" s="220"/>
      <c r="Q53" s="220"/>
      <c r="R53" s="220"/>
    </row>
    <row r="54" spans="1:18" ht="60" customHeight="1" thickBot="1" x14ac:dyDescent="0.25">
      <c r="A54" s="260"/>
      <c r="B54" s="221"/>
      <c r="C54" s="221"/>
      <c r="D54" s="221"/>
      <c r="E54" s="221"/>
      <c r="F54" s="221"/>
      <c r="G54" s="221"/>
      <c r="H54" s="221"/>
      <c r="I54" s="221"/>
      <c r="J54" s="221"/>
      <c r="K54" s="221"/>
      <c r="L54" s="221"/>
      <c r="M54" s="221"/>
      <c r="N54" s="221"/>
      <c r="O54" s="221"/>
      <c r="P54" s="221"/>
      <c r="Q54" s="221"/>
      <c r="R54" s="221"/>
    </row>
    <row r="55" spans="1:18" ht="27" customHeight="1" x14ac:dyDescent="0.2">
      <c r="A55" s="261">
        <v>75</v>
      </c>
      <c r="B55" s="220" t="s">
        <v>182</v>
      </c>
      <c r="C55" s="220"/>
      <c r="D55" s="220"/>
      <c r="E55" s="220"/>
      <c r="F55" s="220"/>
      <c r="G55" s="220"/>
      <c r="H55" s="220"/>
      <c r="I55" s="220"/>
      <c r="J55" s="220"/>
      <c r="K55" s="220"/>
      <c r="L55" s="220"/>
      <c r="M55" s="220"/>
      <c r="N55" s="220"/>
      <c r="O55" s="220"/>
      <c r="P55" s="220"/>
      <c r="Q55" s="220"/>
      <c r="R55" s="220"/>
    </row>
    <row r="56" spans="1:18" ht="60" customHeight="1" thickBot="1" x14ac:dyDescent="0.25">
      <c r="A56" s="264"/>
      <c r="B56" s="221"/>
      <c r="C56" s="221"/>
      <c r="D56" s="221"/>
      <c r="E56" s="221"/>
      <c r="F56" s="221"/>
      <c r="G56" s="221"/>
      <c r="H56" s="221"/>
      <c r="I56" s="221"/>
      <c r="J56" s="221"/>
      <c r="K56" s="221"/>
      <c r="L56" s="221"/>
      <c r="M56" s="221"/>
      <c r="N56" s="221"/>
      <c r="O56" s="221"/>
      <c r="P56" s="221"/>
      <c r="Q56" s="221"/>
      <c r="R56" s="221"/>
    </row>
    <row r="57" spans="1:18" ht="20" customHeight="1" thickBot="1" x14ac:dyDescent="0.25">
      <c r="B57"/>
      <c r="J57" s="140"/>
      <c r="K57" s="45"/>
      <c r="L57" s="231" t="s">
        <v>76</v>
      </c>
      <c r="M57" s="232"/>
      <c r="N57" s="232"/>
      <c r="O57" s="233"/>
      <c r="P57" s="288">
        <v>0</v>
      </c>
      <c r="Q57" s="299"/>
      <c r="R57" s="146" t="s">
        <v>342</v>
      </c>
    </row>
    <row r="58" spans="1:18" ht="20" customHeight="1" thickBot="1" x14ac:dyDescent="0.25">
      <c r="B58"/>
      <c r="J58" s="140" t="s">
        <v>341</v>
      </c>
      <c r="K58" s="45"/>
      <c r="L58" s="231" t="s">
        <v>77</v>
      </c>
      <c r="M58" s="232"/>
      <c r="N58" s="232"/>
      <c r="O58" s="233"/>
      <c r="P58" s="288">
        <v>0</v>
      </c>
      <c r="Q58" s="299"/>
      <c r="R58" s="146" t="s">
        <v>342</v>
      </c>
    </row>
    <row r="59" spans="1:18" ht="20" customHeight="1" thickBot="1" x14ac:dyDescent="0.25">
      <c r="B59"/>
      <c r="H59" s="234"/>
      <c r="I59" s="234"/>
      <c r="J59" s="5"/>
      <c r="K59" s="45"/>
      <c r="L59" s="231" t="s">
        <v>340</v>
      </c>
      <c r="M59" s="232"/>
      <c r="N59" s="232"/>
      <c r="O59" s="233"/>
      <c r="P59" s="288">
        <v>0</v>
      </c>
      <c r="Q59" s="299"/>
      <c r="R59" s="146" t="s">
        <v>342</v>
      </c>
    </row>
    <row r="60" spans="1:18" ht="5" customHeight="1" thickBot="1" x14ac:dyDescent="0.25">
      <c r="B60"/>
      <c r="K60" s="45"/>
      <c r="L60" s="48"/>
      <c r="M60" s="48"/>
      <c r="N60" s="48"/>
    </row>
    <row r="61" spans="1:18" ht="25" customHeight="1" thickBot="1" x14ac:dyDescent="0.25">
      <c r="B61" s="58"/>
      <c r="C61" s="58"/>
      <c r="D61" s="58"/>
      <c r="E61" s="58"/>
      <c r="F61" s="262" t="s">
        <v>197</v>
      </c>
      <c r="G61" s="262"/>
      <c r="H61" s="262" t="s">
        <v>84</v>
      </c>
      <c r="I61" s="262"/>
      <c r="J61" s="55"/>
      <c r="K61" s="45"/>
      <c r="L61" s="48"/>
      <c r="M61" s="48"/>
      <c r="N61" s="48"/>
      <c r="O61" s="55"/>
      <c r="P61" s="55"/>
      <c r="Q61" s="55"/>
      <c r="R61" s="55"/>
    </row>
    <row r="62" spans="1:18" ht="25" customHeight="1" thickTop="1" thickBot="1" x14ac:dyDescent="0.25">
      <c r="B62" s="227" t="s">
        <v>196</v>
      </c>
      <c r="C62" s="228"/>
      <c r="D62" s="228"/>
      <c r="E62" s="137"/>
      <c r="F62" s="268">
        <f>AVERAGE(P57:Q59)</f>
        <v>0</v>
      </c>
      <c r="G62" s="269"/>
      <c r="H62" s="270">
        <f>IF(AVERAGE(P57:Q59)&gt;((MIN(P57:Q59)+20)),MIN(P57:Q59)+20,VLOOKUP(F62,'Datos Aux'!$A$15:$C$33,3,TRUE))</f>
        <v>0</v>
      </c>
      <c r="I62" s="271"/>
      <c r="J62" s="138" t="s">
        <v>86</v>
      </c>
      <c r="K62" s="57">
        <f>15/100*H62</f>
        <v>0</v>
      </c>
      <c r="L62" s="222" t="s">
        <v>307</v>
      </c>
      <c r="M62" s="223"/>
      <c r="N62" s="224"/>
      <c r="O62" s="55"/>
      <c r="P62" s="55"/>
      <c r="Q62" s="55"/>
      <c r="R62" s="55"/>
    </row>
    <row r="63" spans="1:18" ht="5" customHeight="1" thickTop="1" x14ac:dyDescent="0.2">
      <c r="B63"/>
      <c r="K63" s="45"/>
      <c r="L63" s="49"/>
      <c r="M63" s="49"/>
      <c r="N63" s="49"/>
      <c r="O63" s="49"/>
    </row>
    <row r="64" spans="1:18" ht="5" customHeight="1" x14ac:dyDescent="0.2">
      <c r="A64" s="50"/>
      <c r="B64" s="51"/>
      <c r="C64" s="51"/>
      <c r="D64" s="51"/>
      <c r="E64" s="51"/>
      <c r="F64" s="51"/>
      <c r="G64" s="51"/>
      <c r="H64" s="51"/>
      <c r="I64" s="51"/>
      <c r="J64" s="51"/>
      <c r="K64" s="52"/>
      <c r="L64" s="53"/>
      <c r="M64" s="53"/>
      <c r="N64" s="53"/>
      <c r="O64" s="53"/>
      <c r="P64" s="51"/>
      <c r="Q64" s="51"/>
      <c r="R64" s="51"/>
    </row>
    <row r="65" spans="2:18" ht="5" customHeight="1" x14ac:dyDescent="0.2">
      <c r="B65"/>
    </row>
    <row r="66" spans="2:18" ht="16" thickBot="1" x14ac:dyDescent="0.25">
      <c r="B66"/>
    </row>
    <row r="67" spans="2:18" ht="18" thickTop="1" thickBot="1" x14ac:dyDescent="0.25">
      <c r="B67" s="205" t="s">
        <v>305</v>
      </c>
      <c r="C67" s="206"/>
      <c r="D67" s="206"/>
      <c r="E67" s="206"/>
      <c r="F67" s="207"/>
      <c r="G67" s="57">
        <f>K22</f>
        <v>0</v>
      </c>
      <c r="H67" s="139" t="s">
        <v>292</v>
      </c>
      <c r="I67" s="3"/>
      <c r="K67" s="272" t="s">
        <v>183</v>
      </c>
      <c r="L67" s="272"/>
      <c r="M67" s="272"/>
      <c r="N67" s="272"/>
      <c r="O67" s="272"/>
      <c r="P67" s="272"/>
      <c r="Q67" s="211">
        <f>G67+G69+G71</f>
        <v>0</v>
      </c>
      <c r="R67" s="211"/>
    </row>
    <row r="68" spans="2:18" ht="17" thickTop="1" thickBot="1" x14ac:dyDescent="0.25">
      <c r="B68"/>
      <c r="K68" s="273"/>
      <c r="L68" s="273"/>
      <c r="M68" s="273"/>
      <c r="N68" s="273"/>
      <c r="O68" s="273"/>
      <c r="P68" s="273"/>
      <c r="Q68" s="212"/>
      <c r="R68" s="212"/>
    </row>
    <row r="69" spans="2:18" ht="18" thickTop="1" thickBot="1" x14ac:dyDescent="0.25">
      <c r="B69" s="205" t="s">
        <v>306</v>
      </c>
      <c r="C69" s="206"/>
      <c r="D69" s="206"/>
      <c r="E69" s="206"/>
      <c r="F69" s="207"/>
      <c r="G69" s="57">
        <f>K42</f>
        <v>0</v>
      </c>
      <c r="H69" s="139" t="s">
        <v>292</v>
      </c>
      <c r="K69" s="274"/>
      <c r="L69" s="274"/>
      <c r="M69" s="274"/>
      <c r="N69" s="274"/>
      <c r="O69" s="274"/>
      <c r="P69" s="274"/>
      <c r="Q69" s="213"/>
      <c r="R69" s="213"/>
    </row>
    <row r="70" spans="2:18" ht="17" thickTop="1" thickBot="1" x14ac:dyDescent="0.25">
      <c r="B70"/>
    </row>
    <row r="71" spans="2:18" ht="18" thickTop="1" thickBot="1" x14ac:dyDescent="0.25">
      <c r="B71" s="205" t="s">
        <v>307</v>
      </c>
      <c r="C71" s="206"/>
      <c r="D71" s="206"/>
      <c r="E71" s="206"/>
      <c r="F71" s="207"/>
      <c r="G71" s="57">
        <f>K62</f>
        <v>0</v>
      </c>
      <c r="H71" s="139" t="s">
        <v>292</v>
      </c>
    </row>
    <row r="72" spans="2:18" ht="16" thickTop="1" x14ac:dyDescent="0.2">
      <c r="B72"/>
    </row>
    <row r="73" spans="2:18" x14ac:dyDescent="0.2">
      <c r="B73" s="39"/>
      <c r="C73" s="64"/>
      <c r="D73" s="64"/>
      <c r="E73" s="64"/>
      <c r="F73" s="64"/>
      <c r="G73" s="64"/>
      <c r="H73" s="64"/>
    </row>
    <row r="74" spans="2:18" x14ac:dyDescent="0.2">
      <c r="B74" s="39"/>
      <c r="C74" s="64"/>
      <c r="D74" s="64"/>
      <c r="E74" s="64"/>
      <c r="F74" s="64"/>
      <c r="G74" s="64"/>
      <c r="H74" s="64"/>
    </row>
    <row r="75" spans="2:18" x14ac:dyDescent="0.2">
      <c r="B75" s="39"/>
      <c r="C75" s="64"/>
      <c r="D75" s="64"/>
      <c r="E75" s="64"/>
      <c r="F75" s="64"/>
      <c r="G75" s="64"/>
      <c r="H75" s="64"/>
    </row>
    <row r="76" spans="2:18" x14ac:dyDescent="0.2">
      <c r="B76" s="39"/>
      <c r="C76" s="64"/>
      <c r="D76" s="64"/>
      <c r="E76" s="64"/>
      <c r="F76" s="64"/>
      <c r="G76" s="64"/>
      <c r="H76" s="64"/>
    </row>
    <row r="77" spans="2:18" x14ac:dyDescent="0.2">
      <c r="B77" s="39"/>
      <c r="C77" s="64"/>
      <c r="D77" s="64"/>
      <c r="E77" s="64"/>
      <c r="F77" s="64"/>
      <c r="G77" s="64"/>
      <c r="H77" s="64"/>
    </row>
  </sheetData>
  <mergeCells count="90">
    <mergeCell ref="L38:O38"/>
    <mergeCell ref="P38:Q38"/>
    <mergeCell ref="L58:O58"/>
    <mergeCell ref="P58:Q58"/>
    <mergeCell ref="A55:A56"/>
    <mergeCell ref="A53:A54"/>
    <mergeCell ref="B53:R53"/>
    <mergeCell ref="B54:R54"/>
    <mergeCell ref="B55:R55"/>
    <mergeCell ref="B56:R56"/>
    <mergeCell ref="B47:R48"/>
    <mergeCell ref="B49:R49"/>
    <mergeCell ref="B50:R50"/>
    <mergeCell ref="B51:R51"/>
    <mergeCell ref="B52:R52"/>
    <mergeCell ref="A9:A10"/>
    <mergeCell ref="A11:A12"/>
    <mergeCell ref="A13:A14"/>
    <mergeCell ref="A15:A16"/>
    <mergeCell ref="A29:A30"/>
    <mergeCell ref="A31:A32"/>
    <mergeCell ref="A33:A34"/>
    <mergeCell ref="A35:A36"/>
    <mergeCell ref="A49:A50"/>
    <mergeCell ref="A51:A52"/>
    <mergeCell ref="L62:N62"/>
    <mergeCell ref="B46:R46"/>
    <mergeCell ref="F41:G41"/>
    <mergeCell ref="H41:I41"/>
    <mergeCell ref="B42:D42"/>
    <mergeCell ref="F42:G42"/>
    <mergeCell ref="F61:G61"/>
    <mergeCell ref="H61:I61"/>
    <mergeCell ref="B62:D62"/>
    <mergeCell ref="F62:G62"/>
    <mergeCell ref="H62:I62"/>
    <mergeCell ref="L57:O57"/>
    <mergeCell ref="P57:Q57"/>
    <mergeCell ref="H59:I59"/>
    <mergeCell ref="L59:O59"/>
    <mergeCell ref="P59:Q59"/>
    <mergeCell ref="B27:R28"/>
    <mergeCell ref="B29:R29"/>
    <mergeCell ref="L42:N42"/>
    <mergeCell ref="L37:O37"/>
    <mergeCell ref="P37:Q37"/>
    <mergeCell ref="H39:I39"/>
    <mergeCell ref="L39:O39"/>
    <mergeCell ref="P39:Q39"/>
    <mergeCell ref="H42:I42"/>
    <mergeCell ref="B35:R35"/>
    <mergeCell ref="B36:R36"/>
    <mergeCell ref="B30:R30"/>
    <mergeCell ref="B31:R31"/>
    <mergeCell ref="B32:R32"/>
    <mergeCell ref="B33:R33"/>
    <mergeCell ref="B34:R34"/>
    <mergeCell ref="B22:D22"/>
    <mergeCell ref="F22:G22"/>
    <mergeCell ref="H22:I22"/>
    <mergeCell ref="L22:N22"/>
    <mergeCell ref="B26:R26"/>
    <mergeCell ref="B13:R13"/>
    <mergeCell ref="B14:R14"/>
    <mergeCell ref="B15:R15"/>
    <mergeCell ref="B16:R16"/>
    <mergeCell ref="F21:G21"/>
    <mergeCell ref="H21:I21"/>
    <mergeCell ref="L17:O17"/>
    <mergeCell ref="P17:Q17"/>
    <mergeCell ref="H19:I19"/>
    <mergeCell ref="L19:O19"/>
    <mergeCell ref="P19:Q19"/>
    <mergeCell ref="L18:O18"/>
    <mergeCell ref="P18:Q18"/>
    <mergeCell ref="B7:R8"/>
    <mergeCell ref="B9:R9"/>
    <mergeCell ref="B10:R10"/>
    <mergeCell ref="B11:R11"/>
    <mergeCell ref="B12:R12"/>
    <mergeCell ref="B1:R1"/>
    <mergeCell ref="N2:O2"/>
    <mergeCell ref="P2:Q2"/>
    <mergeCell ref="B4:R4"/>
    <mergeCell ref="B6:R6"/>
    <mergeCell ref="B67:F67"/>
    <mergeCell ref="K67:P69"/>
    <mergeCell ref="Q67:R69"/>
    <mergeCell ref="B69:F69"/>
    <mergeCell ref="B71:F71"/>
  </mergeCells>
  <conditionalFormatting sqref="H22">
    <cfRule type="cellIs" dxfId="64" priority="46" operator="between">
      <formula>80.1</formula>
      <formula>100</formula>
    </cfRule>
    <cfRule type="cellIs" dxfId="63" priority="47" operator="between">
      <formula>60.1</formula>
      <formula>80</formula>
    </cfRule>
    <cfRule type="cellIs" dxfId="62" priority="48" operator="between">
      <formula>40</formula>
      <formula>60</formula>
    </cfRule>
    <cfRule type="cellIs" dxfId="61" priority="49" operator="between">
      <formula>15</formula>
      <formula>39.9</formula>
    </cfRule>
    <cfRule type="cellIs" dxfId="60" priority="50" operator="between">
      <formula>0</formula>
      <formula>14.9</formula>
    </cfRule>
  </conditionalFormatting>
  <conditionalFormatting sqref="H42">
    <cfRule type="cellIs" dxfId="59" priority="56" operator="between">
      <formula>80.1</formula>
      <formula>100</formula>
    </cfRule>
    <cfRule type="cellIs" dxfId="58" priority="57" operator="between">
      <formula>60.1</formula>
      <formula>80</formula>
    </cfRule>
    <cfRule type="cellIs" dxfId="57" priority="58" operator="between">
      <formula>40</formula>
      <formula>60</formula>
    </cfRule>
    <cfRule type="cellIs" dxfId="56" priority="59" operator="between">
      <formula>15</formula>
      <formula>39.9</formula>
    </cfRule>
    <cfRule type="cellIs" dxfId="55" priority="60" operator="between">
      <formula>0</formula>
      <formula>14.9</formula>
    </cfRule>
  </conditionalFormatting>
  <conditionalFormatting sqref="H62">
    <cfRule type="cellIs" dxfId="54" priority="51" operator="between">
      <formula>80.1</formula>
      <formula>100</formula>
    </cfRule>
    <cfRule type="cellIs" dxfId="53" priority="52" operator="between">
      <formula>60.1</formula>
      <formula>80</formula>
    </cfRule>
    <cfRule type="cellIs" dxfId="52" priority="53" operator="between">
      <formula>40</formula>
      <formula>60</formula>
    </cfRule>
    <cfRule type="cellIs" dxfId="51" priority="54" operator="between">
      <formula>15</formula>
      <formula>39.9</formula>
    </cfRule>
    <cfRule type="cellIs" dxfId="50" priority="55" operator="between">
      <formula>0</formula>
      <formula>14.9</formula>
    </cfRule>
  </conditionalFormatting>
  <dataValidations count="3">
    <dataValidation allowBlank="1" showInputMessage="1" showErrorMessage="1" promptTitle="Aclaración" prompt="En ningún caso el valor final asignado al factor superará en 20 puntos porcentuales más el atributo peor evaluado." sqref="H22:I22 H42:I42 H62:I62" xr:uid="{7B4676B5-8B3D-4CD1-B2C8-EB3AA3A8B56F}"/>
    <dataValidation type="textLength" operator="lessThan" allowBlank="1" showInputMessage="1" showErrorMessage="1" errorTitle="Supero caracteres" error="Ha superado el máximo de caracteres permitidos_x000a_" promptTitle="Máximo caracteres" prompt="2000 caracteres como máximo" sqref="B34 B10 B12 B14 B16 B30 B32 B36" xr:uid="{4E1BD2BF-27A5-4962-8B40-23F1A6F2D4C2}">
      <formula1>2000</formula1>
    </dataValidation>
    <dataValidation type="textLength" operator="lessThan" allowBlank="1" showInputMessage="1" showErrorMessage="1" errorTitle="Supero caracteres" error="Ha superado el máximo de caracteres permitidos" promptTitle="Máximo caracteres" prompt="2000 caracteres como máximo_x000a_" sqref="B54 B50 B52 B56" xr:uid="{0B648FE5-24B7-4B2B-9F16-84731243A7B5}">
      <formula1>2000</formula1>
    </dataValidation>
  </dataValidation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20</vt:i4>
      </vt:variant>
      <vt:variant>
        <vt:lpstr>Rangos con nombre</vt:lpstr>
      </vt:variant>
      <vt:variant>
        <vt:i4>3</vt:i4>
      </vt:variant>
    </vt:vector>
  </HeadingPairs>
  <TitlesOfParts>
    <vt:vector size="23" baseType="lpstr">
      <vt:lpstr>Presentación</vt:lpstr>
      <vt:lpstr>Índice</vt:lpstr>
      <vt:lpstr>Descripción e Instrucciones</vt:lpstr>
      <vt:lpstr>0. Liderazgo</vt:lpstr>
      <vt:lpstr>1 Mercados y Clientes</vt:lpstr>
      <vt:lpstr>2 Gest. Procesos</vt:lpstr>
      <vt:lpstr>3 Gest. Innovación</vt:lpstr>
      <vt:lpstr>4 Gest. Personas</vt:lpstr>
      <vt:lpstr>5 Gest. Recursos</vt:lpstr>
      <vt:lpstr>6 Gest. RS</vt:lpstr>
      <vt:lpstr>7.1 Result MyC</vt:lpstr>
      <vt:lpstr>7.2 Result Procesos</vt:lpstr>
      <vt:lpstr>7.3 Result Innov</vt:lpstr>
      <vt:lpstr>7.4 Result Pers</vt:lpstr>
      <vt:lpstr>7.5 Result Recurs</vt:lpstr>
      <vt:lpstr>7.6 Result RS</vt:lpstr>
      <vt:lpstr>Gráficos e imágenes</vt:lpstr>
      <vt:lpstr>Prioridades estratégicas 10 Ámb</vt:lpstr>
      <vt:lpstr>PUNTAJES</vt:lpstr>
      <vt:lpstr>Datos Aux</vt:lpstr>
      <vt:lpstr>'Descripción e Instrucciones'!Área_de_impresión</vt:lpstr>
      <vt:lpstr>Presentación!Área_de_impresión</vt:lpstr>
      <vt:lpstr>'Prioridades estratégicas 10 Ámb'!Área_de_impresión</vt:lpstr>
    </vt:vector>
  </TitlesOfParts>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pc</dc:creator>
  <cp:lastModifiedBy>Fundación Premio Nacional a la Calidad FPNC</cp:lastModifiedBy>
  <cp:revision/>
  <cp:lastPrinted>2021-04-30T22:25:17Z</cp:lastPrinted>
  <dcterms:created xsi:type="dcterms:W3CDTF">2017-07-03T22:17:52Z</dcterms:created>
  <dcterms:modified xsi:type="dcterms:W3CDTF">2025-01-16T21:03:01Z</dcterms:modified>
</cp:coreProperties>
</file>